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070" windowHeight="6960" activeTab="0"/>
  </bookViews>
  <sheets>
    <sheet name="Sheet1" sheetId="1" r:id="rId1"/>
    <sheet name="Sheet2" sheetId="2" r:id="rId2"/>
    <sheet name="Sheet3" sheetId="3" r:id="rId3"/>
  </sheets>
  <definedNames>
    <definedName name="_xlnm.Print_Area" localSheetId="0">'Sheet1'!$A$2:$AH$416</definedName>
  </definedNames>
  <calcPr fullCalcOnLoad="1"/>
</workbook>
</file>

<file path=xl/comments1.xml><?xml version="1.0" encoding="utf-8"?>
<comments xmlns="http://schemas.openxmlformats.org/spreadsheetml/2006/main">
  <authors>
    <author>John</author>
    <author>HP Authorized Customer</author>
    <author>Howard Williams</author>
  </authors>
  <commentList>
    <comment ref="I8" authorId="0">
      <text>
        <r>
          <rPr>
            <b/>
            <sz val="10"/>
            <rFont val="Arial"/>
            <family val="2"/>
          </rPr>
          <t xml:space="preserve">JOHN B - </t>
        </r>
        <r>
          <rPr>
            <sz val="10"/>
            <rFont val="Arial"/>
            <family val="2"/>
          </rPr>
          <t>1989 Initially diagnosed with small cell follicular or diffuse poorly differentiated lymphoma stage 1A. TX = COP at NY hospital</t>
        </r>
      </text>
    </comment>
    <comment ref="J8" authorId="0">
      <text>
        <r>
          <rPr>
            <sz val="10"/>
            <rFont val="Tahoma"/>
            <family val="2"/>
          </rPr>
          <t>2/02 DX definitely MCL subtype diffuse stage 4B. Oncs suspect original DX 12 yrs ago should have been MCL. TX= RHCVAD x 4 + ASCT
In remission</t>
        </r>
      </text>
    </comment>
    <comment ref="M8" authorId="0">
      <text>
        <r>
          <rPr>
            <sz val="10"/>
            <rFont val="Tahoma"/>
            <family val="2"/>
          </rPr>
          <t>5/2005 DX MCL returns - still diffuse  but stage 2B - TX = ESHAP+R
considering mini-allo at UCLA</t>
        </r>
        <r>
          <rPr>
            <sz val="8"/>
            <rFont val="Tahoma"/>
            <family val="0"/>
          </rPr>
          <t xml:space="preserve">
</t>
        </r>
      </text>
    </comment>
    <comment ref="I9" authorId="0">
      <text>
        <r>
          <rPr>
            <b/>
            <sz val="10"/>
            <rFont val="Tahoma"/>
            <family val="2"/>
          </rPr>
          <t xml:space="preserve">JOE P - </t>
        </r>
        <r>
          <rPr>
            <sz val="10"/>
            <rFont val="Tahoma"/>
            <family val="2"/>
          </rPr>
          <t>DX</t>
        </r>
        <r>
          <rPr>
            <b/>
            <sz val="10"/>
            <rFont val="Tahoma"/>
            <family val="2"/>
          </rPr>
          <t xml:space="preserve"> :</t>
        </r>
        <r>
          <rPr>
            <sz val="10"/>
            <rFont val="Tahoma"/>
            <family val="2"/>
          </rPr>
          <t xml:space="preserve">1992, TX: CHOP
1994 Splenectomy.
</t>
        </r>
      </text>
    </comment>
    <comment ref="J9" authorId="0">
      <text>
        <r>
          <rPr>
            <sz val="10"/>
            <rFont val="Tahoma"/>
            <family val="2"/>
          </rPr>
          <t>1995 AUTO SCT</t>
        </r>
        <r>
          <rPr>
            <sz val="8"/>
            <rFont val="Tahoma"/>
            <family val="0"/>
          </rPr>
          <t xml:space="preserve">
</t>
        </r>
      </text>
    </comment>
    <comment ref="K9" authorId="0">
      <text>
        <r>
          <rPr>
            <sz val="10"/>
            <rFont val="Tahoma"/>
            <family val="2"/>
          </rPr>
          <t>1998 RITUXAN, 1998 RADIATION</t>
        </r>
        <r>
          <rPr>
            <sz val="8"/>
            <rFont val="Tahoma"/>
            <family val="0"/>
          </rPr>
          <t xml:space="preserve">
</t>
        </r>
        <r>
          <rPr>
            <sz val="10"/>
            <rFont val="Tahoma"/>
            <family val="2"/>
          </rPr>
          <t>To throat and sinuses. Oreo McFlurries helped greatly.</t>
        </r>
      </text>
    </comment>
    <comment ref="L9" authorId="0">
      <text>
        <r>
          <rPr>
            <sz val="10"/>
            <rFont val="Tahoma"/>
            <family val="2"/>
          </rPr>
          <t xml:space="preserve">1999 EPOCH and RITUXAN did not work
So had Fludarabine and Cytoxin in preparation for an allo (sister) transplant on  August 19, 1999 </t>
        </r>
      </text>
    </comment>
    <comment ref="M9" authorId="0">
      <text>
        <r>
          <rPr>
            <sz val="10"/>
            <rFont val="Tahoma"/>
            <family val="2"/>
          </rPr>
          <t xml:space="preserve">Chronic C GVHD
Avascular  Necrosis 
Required several joint replacements
MCL returning in a few spots
Not life threatening
Latest CTs show no MCL. Spot at base of tongue.
9/06 Completed 17 radiation treatments - Remission
1/07 Requested sign-off from list
07/07 Sent this info
Joe Pulte- update.  Six month follow up shows nothing.
Blood work very good! IGG level is very low at 25. NIH used to give it to him when ever it was 400.
09/07 - Recent Pet and Ct scans are showing signs of recurrent malignancy in Joe's nasopharyngeal region. Eighth time this has happened.
9/15/07 - Joe had a biopsy and it came back </t>
        </r>
        <r>
          <rPr>
            <b/>
            <sz val="10"/>
            <rFont val="Tahoma"/>
            <family val="2"/>
          </rPr>
          <t>all clear</t>
        </r>
        <r>
          <rPr>
            <sz val="10"/>
            <rFont val="Tahoma"/>
            <family val="2"/>
          </rPr>
          <t xml:space="preserve">. </t>
        </r>
      </text>
    </comment>
    <comment ref="I11" authorId="1">
      <text>
        <r>
          <rPr>
            <b/>
            <sz val="10"/>
            <rFont val="Tahoma"/>
            <family val="2"/>
          </rPr>
          <t xml:space="preserve">Cindy D </t>
        </r>
        <r>
          <rPr>
            <sz val="10"/>
            <rFont val="Tahoma"/>
            <family val="2"/>
          </rPr>
          <t xml:space="preserve">DX 1994
W&amp;W </t>
        </r>
        <r>
          <rPr>
            <sz val="8"/>
            <rFont val="Tahoma"/>
            <family val="0"/>
          </rPr>
          <t xml:space="preserve">
</t>
        </r>
      </text>
    </comment>
    <comment ref="M11" authorId="1">
      <text>
        <r>
          <rPr>
            <sz val="10"/>
            <rFont val="Tahoma"/>
            <family val="2"/>
          </rPr>
          <t>1/07 Start 8 Cycles HCVAD+R
08/07 RHCVAD(abababab) complete and plan quarterly Rituxan maintenance</t>
        </r>
      </text>
    </comment>
    <comment ref="I12" authorId="0">
      <text>
        <r>
          <rPr>
            <b/>
            <sz val="10"/>
            <rFont val="Tahoma"/>
            <family val="2"/>
          </rPr>
          <t xml:space="preserve">RIAN F 
</t>
        </r>
        <r>
          <rPr>
            <sz val="10"/>
            <rFont val="Tahoma"/>
            <family val="2"/>
          </rPr>
          <t xml:space="preserve">DX </t>
        </r>
        <r>
          <rPr>
            <b/>
            <sz val="10"/>
            <rFont val="Tahoma"/>
            <family val="2"/>
          </rPr>
          <t>-</t>
        </r>
        <r>
          <rPr>
            <sz val="10"/>
            <rFont val="Tahoma"/>
            <family val="2"/>
          </rPr>
          <t xml:space="preserve"> fall1994 
TX :CHOP X 6
Remission</t>
        </r>
      </text>
    </comment>
    <comment ref="J12" authorId="0">
      <text>
        <r>
          <rPr>
            <sz val="10"/>
            <rFont val="Tahoma"/>
            <family val="2"/>
          </rPr>
          <t>1996 RELAPSE FOLLOWED BY SEVERAL ROUNDS  of ProMace-CytoBOM</t>
        </r>
        <r>
          <rPr>
            <sz val="8"/>
            <rFont val="Tahoma"/>
            <family val="0"/>
          </rPr>
          <t xml:space="preserve">
 </t>
        </r>
      </text>
    </comment>
    <comment ref="K12" authorId="0">
      <text>
        <r>
          <rPr>
            <sz val="8"/>
            <rFont val="Tahoma"/>
            <family val="0"/>
          </rPr>
          <t xml:space="preserve">1997
HIGH DOSE CHEMO
TBI
FOLLOWED BY ALLO PBSCT(BROTHER DONOR)
</t>
        </r>
      </text>
    </comment>
    <comment ref="M12" authorId="0">
      <text>
        <r>
          <rPr>
            <sz val="10"/>
            <rFont val="Tahoma"/>
            <family val="2"/>
          </rPr>
          <t xml:space="preserve">13 years out from diagnosis,   10 +  years from allo transplant.
Complete CR
since transplant, no long-term GVHD, no acute GVHD after the transplant.
Working and skiing.
</t>
        </r>
        <r>
          <rPr>
            <sz val="8"/>
            <rFont val="Tahoma"/>
            <family val="0"/>
          </rPr>
          <t xml:space="preserve">
</t>
        </r>
      </text>
    </comment>
    <comment ref="I13" authorId="0">
      <text>
        <r>
          <rPr>
            <b/>
            <sz val="10"/>
            <rFont val="Tahoma"/>
            <family val="2"/>
          </rPr>
          <t>RON H</t>
        </r>
        <r>
          <rPr>
            <sz val="10"/>
            <rFont val="Tahoma"/>
            <family val="2"/>
          </rPr>
          <t xml:space="preserve">- DX 1994  Large and small cell diffuse ( but later changed to MCL) </t>
        </r>
        <r>
          <rPr>
            <sz val="8"/>
            <rFont val="Tahoma"/>
            <family val="0"/>
          </rPr>
          <t xml:space="preserve">
</t>
        </r>
      </text>
    </comment>
    <comment ref="J13" authorId="0">
      <text>
        <r>
          <rPr>
            <sz val="10"/>
            <rFont val="Tahoma"/>
            <family val="2"/>
          </rPr>
          <t>TX: CHOP X 6 JAN-MAY
OBTAINED CR</t>
        </r>
      </text>
    </comment>
    <comment ref="K13" authorId="0">
      <text>
        <r>
          <rPr>
            <sz val="8"/>
            <rFont val="Arial"/>
            <family val="2"/>
          </rPr>
          <t>RELAPSED IN 5/98 AND DID CHOP X 4 AS PREP FOR SCT. 10/98 DID SCT AND 7 CYCLES OF TBI ,12/98 DID 15 CYCLES LOCAL RADIATION TO NASAL PHARNYX AREA, SITE OF ORIGINAL TUMOR</t>
        </r>
      </text>
    </comment>
    <comment ref="L13" authorId="0">
      <text>
        <r>
          <rPr>
            <sz val="10"/>
            <rFont val="Arial"/>
            <family val="2"/>
          </rPr>
          <t>2-3/99 SHINGLES OF LEFT EYE
COMPLETE REMISSION</t>
        </r>
        <r>
          <rPr>
            <b/>
            <sz val="10"/>
            <rFont val="Tahoma"/>
            <family val="0"/>
          </rPr>
          <t xml:space="preserve">
</t>
        </r>
      </text>
    </comment>
    <comment ref="M13" authorId="0">
      <text>
        <r>
          <rPr>
            <sz val="10"/>
            <rFont val="Tahoma"/>
            <family val="2"/>
          </rPr>
          <t>NO MCL PROBLEMS SINCE TRANSPLANT\\STILL CR AS OF 06/07</t>
        </r>
        <r>
          <rPr>
            <sz val="8"/>
            <rFont val="Tahoma"/>
            <family val="0"/>
          </rPr>
          <t xml:space="preserve">
</t>
        </r>
      </text>
    </comment>
    <comment ref="I14" authorId="0">
      <text>
        <r>
          <rPr>
            <b/>
            <sz val="10"/>
            <rFont val="Tahoma"/>
            <family val="2"/>
          </rPr>
          <t>FRED S</t>
        </r>
        <r>
          <rPr>
            <sz val="10"/>
            <rFont val="Tahoma"/>
            <family val="2"/>
          </rPr>
          <t xml:space="preserve"> - DX 1994 Stg IV - TX:CHOP +Rad - ONLY 9 MO REMISSION
ESHAP reduced bulky tumors to prepare for SCT.</t>
        </r>
        <r>
          <rPr>
            <sz val="8"/>
            <rFont val="Tahoma"/>
            <family val="0"/>
          </rPr>
          <t xml:space="preserve">
</t>
        </r>
      </text>
    </comment>
    <comment ref="J14" authorId="0">
      <text>
        <r>
          <rPr>
            <sz val="10"/>
            <rFont val="Tahoma"/>
            <family val="2"/>
          </rPr>
          <t>Summer 1996 - TANDEM AUTO PBST (May and August)</t>
        </r>
        <r>
          <rPr>
            <sz val="8"/>
            <rFont val="Tahoma"/>
            <family val="0"/>
          </rPr>
          <t xml:space="preserve">
</t>
        </r>
      </text>
    </comment>
    <comment ref="M14" authorId="0">
      <text>
        <r>
          <rPr>
            <sz val="10"/>
            <rFont val="Tahoma"/>
            <family val="2"/>
          </rPr>
          <t>05/07
SOME PERIPHERAL NEUROPATHY IN FEET/LEGS
Continues to suffer a few side
effects - but minor considering the alternative.
Neuropathy in his feet and hands, pain in his pelvis and low back, and decreased lung capacity ... but all tests return no evidence of Mantlecell - so some
could be "old age" ...  Lorraine
STILL CR SINCE 08/1996</t>
        </r>
        <r>
          <rPr>
            <sz val="8"/>
            <rFont val="Tahoma"/>
            <family val="0"/>
          </rPr>
          <t xml:space="preserve">
07/07 - </t>
        </r>
        <r>
          <rPr>
            <sz val="10"/>
            <color indexed="8"/>
            <rFont val="Tahoma"/>
            <family val="2"/>
          </rPr>
          <t xml:space="preserve">Fred will be 11 years in remission on August 8th. </t>
        </r>
      </text>
    </comment>
    <comment ref="I15" authorId="0">
      <text>
        <r>
          <rPr>
            <b/>
            <sz val="10"/>
            <rFont val="Tahoma"/>
            <family val="2"/>
          </rPr>
          <t>JIM Y</t>
        </r>
        <r>
          <rPr>
            <sz val="10"/>
            <rFont val="Tahoma"/>
            <family val="0"/>
          </rPr>
          <t xml:space="preserve"> - DX: 11/1994 - MCL in one polyp in colon
TX: usual CHOP , Then CR</t>
        </r>
      </text>
    </comment>
    <comment ref="L15" authorId="0">
      <text>
        <r>
          <rPr>
            <sz val="10"/>
            <rFont val="Tahoma"/>
            <family val="0"/>
          </rPr>
          <t>2002 -Fine for 8 yrs to this date. Then MCL relapsed into BM, neck, insides.
TX: Rituxan +Fluderabine
Start Rituxan maint</t>
        </r>
      </text>
    </comment>
    <comment ref="M15" authorId="0">
      <text>
        <r>
          <rPr>
            <sz val="10"/>
            <rFont val="Tahoma"/>
            <family val="2"/>
          </rPr>
          <t>AS OF 06/2007, STILL ON Rituxan maintenance. So far so good.</t>
        </r>
        <r>
          <rPr>
            <sz val="8"/>
            <rFont val="Tahoma"/>
            <family val="0"/>
          </rPr>
          <t xml:space="preserve">
</t>
        </r>
      </text>
    </comment>
    <comment ref="I16" authorId="0">
      <text>
        <r>
          <rPr>
            <b/>
            <sz val="10"/>
            <rFont val="Tahoma"/>
            <family val="2"/>
          </rPr>
          <t>IRA  D</t>
        </r>
        <r>
          <rPr>
            <sz val="10"/>
            <rFont val="Tahoma"/>
            <family val="2"/>
          </rPr>
          <t xml:space="preserve"> - DX 1995 with Blastic Tendencies
TX: CHOP X 4 + 21 RADIATION
The second round was a variation. 
I did not get Adriomycin {not sure of spellimg} and received vp16 instead.
Tests showed CR</t>
        </r>
        <r>
          <rPr>
            <b/>
            <sz val="10"/>
            <rFont val="Tahoma"/>
            <family val="0"/>
          </rPr>
          <t xml:space="preserve">
</t>
        </r>
      </text>
    </comment>
    <comment ref="I17" authorId="0">
      <text>
        <r>
          <rPr>
            <b/>
            <sz val="10"/>
            <rFont val="Tahoma"/>
            <family val="2"/>
          </rPr>
          <t>MICHELLE M</t>
        </r>
        <r>
          <rPr>
            <sz val="10"/>
            <rFont val="Tahoma"/>
            <family val="2"/>
          </rPr>
          <t xml:space="preserve"> - DX 1995
</t>
        </r>
        <r>
          <rPr>
            <b/>
            <sz val="10"/>
            <rFont val="Tahoma"/>
            <family val="0"/>
          </rPr>
          <t xml:space="preserve">
</t>
        </r>
      </text>
    </comment>
    <comment ref="J17" authorId="0">
      <text>
        <r>
          <rPr>
            <sz val="10"/>
            <rFont val="Tahoma"/>
            <family val="2"/>
          </rPr>
          <t>TX: CHOP X 6</t>
        </r>
      </text>
    </comment>
    <comment ref="K17" authorId="0">
      <text>
        <r>
          <rPr>
            <sz val="10"/>
            <rFont val="Tahoma"/>
            <family val="2"/>
          </rPr>
          <t>GERSON THERAPY STARTED</t>
        </r>
      </text>
    </comment>
    <comment ref="M17" authorId="0">
      <text>
        <r>
          <rPr>
            <sz val="10"/>
            <rFont val="Tahoma"/>
            <family val="2"/>
          </rPr>
          <t>CONTINUE GERSON THERAPY  IN 2002</t>
        </r>
        <r>
          <rPr>
            <b/>
            <sz val="10"/>
            <rFont val="Tahoma"/>
            <family val="0"/>
          </rPr>
          <t xml:space="preserve">
</t>
        </r>
      </text>
    </comment>
    <comment ref="I18" authorId="0">
      <text>
        <r>
          <rPr>
            <b/>
            <sz val="10"/>
            <rFont val="Tahoma"/>
            <family val="2"/>
          </rPr>
          <t xml:space="preserve">BILL R </t>
        </r>
        <r>
          <rPr>
            <sz val="10"/>
            <rFont val="Tahoma"/>
            <family val="2"/>
          </rPr>
          <t>- DX1995 NHL
Mass base of tongue
TX - CHOP X 6
CR at x2</t>
        </r>
        <r>
          <rPr>
            <sz val="8"/>
            <rFont val="Tahoma"/>
            <family val="0"/>
          </rPr>
          <t xml:space="preserve">
</t>
        </r>
      </text>
    </comment>
    <comment ref="J18" authorId="0">
      <text>
        <r>
          <rPr>
            <sz val="10"/>
            <rFont val="Tahoma"/>
            <family val="2"/>
          </rPr>
          <t xml:space="preserve">1999 RELAPSE AT BASE OF TONGUE DX CHG TO MCL
RADIATIONS X 20
CR 2
</t>
        </r>
      </text>
    </comment>
    <comment ref="K18" authorId="0">
      <text>
        <r>
          <rPr>
            <sz val="10"/>
            <rFont val="Tahoma"/>
            <family val="2"/>
          </rPr>
          <t>2002 RELAPSE COLON
TX: R CHOP X 6</t>
        </r>
        <r>
          <rPr>
            <sz val="8"/>
            <rFont val="Tahoma"/>
            <family val="0"/>
          </rPr>
          <t xml:space="preserve">
</t>
        </r>
      </text>
    </comment>
    <comment ref="L18" authorId="0">
      <text>
        <r>
          <rPr>
            <sz val="10"/>
            <rFont val="Tahoma"/>
            <family val="0"/>
          </rPr>
          <t xml:space="preserve">2004 TRIED RITUXAN MAINTENANCE-DIDN'T WORK
</t>
        </r>
      </text>
    </comment>
    <comment ref="M18" authorId="0">
      <text>
        <r>
          <rPr>
            <sz val="10"/>
            <rFont val="Tahoma"/>
            <family val="2"/>
          </rPr>
          <t xml:space="preserve">2005 - RELAPSE
RCHOP X 6 CR
06/07 R Velcade gave severe PN so stopped Velcade 04/26/07.
B6 and L-Glutamine helped. MCL in colon. Started Revlimid. On second round. Velcade side effects getting better.
08/07 - All PN gone-squamos cell lip cancer removed.
05/08 - My onc prescribed Revlimid May 14,2007.  It has kept the beast quiet since then. Before this I was on Velcade, but the PN put me in a wheel chair.  The PN caused by Revlimid is extremely mild, and I am able to "do the dance" once again.
</t>
        </r>
      </text>
    </comment>
    <comment ref="I19" authorId="0">
      <text>
        <r>
          <rPr>
            <b/>
            <sz val="10"/>
            <rFont val="Tahoma"/>
            <family val="2"/>
          </rPr>
          <t xml:space="preserve">NICK D - </t>
        </r>
        <r>
          <rPr>
            <sz val="10"/>
            <rFont val="Tahoma"/>
            <family val="2"/>
          </rPr>
          <t>DX : 1996
No TX data available</t>
        </r>
        <r>
          <rPr>
            <sz val="8"/>
            <rFont val="Tahoma"/>
            <family val="0"/>
          </rPr>
          <t xml:space="preserve">
</t>
        </r>
      </text>
    </comment>
    <comment ref="J19" authorId="1">
      <text>
        <r>
          <rPr>
            <sz val="10"/>
            <rFont val="Tahoma"/>
            <family val="2"/>
          </rPr>
          <t>Velcade treatment in 10/2002 thru 2/2003</t>
        </r>
        <r>
          <rPr>
            <sz val="8"/>
            <rFont val="Tahoma"/>
            <family val="2"/>
          </rPr>
          <t xml:space="preserve"> 
</t>
        </r>
      </text>
    </comment>
    <comment ref="M19" authorId="0">
      <text>
        <r>
          <rPr>
            <sz val="10"/>
            <rFont val="Tahoma"/>
            <family val="2"/>
          </rPr>
          <t>3/07 4 yrs CR - waiting Ct scan results</t>
        </r>
        <r>
          <rPr>
            <sz val="8"/>
            <rFont val="Tahoma"/>
            <family val="2"/>
          </rPr>
          <t xml:space="preserve">
</t>
        </r>
      </text>
    </comment>
    <comment ref="I20" authorId="0">
      <text>
        <r>
          <rPr>
            <b/>
            <sz val="10"/>
            <rFont val="Tahoma"/>
            <family val="2"/>
          </rPr>
          <t xml:space="preserve">BILL G </t>
        </r>
        <r>
          <rPr>
            <sz val="10"/>
            <rFont val="Tahoma"/>
            <family val="2"/>
          </rPr>
          <t>(father reporting on son</t>
        </r>
        <r>
          <rPr>
            <b/>
            <sz val="10"/>
            <rFont val="Tahoma"/>
            <family val="2"/>
          </rPr>
          <t>) -</t>
        </r>
        <r>
          <rPr>
            <sz val="10"/>
            <rFont val="Tahoma"/>
            <family val="2"/>
          </rPr>
          <t xml:space="preserve">DX:1998  </t>
        </r>
        <r>
          <rPr>
            <sz val="8"/>
            <rFont val="Tahoma"/>
            <family val="0"/>
          </rPr>
          <t xml:space="preserve">
</t>
        </r>
      </text>
    </comment>
    <comment ref="J20" authorId="0">
      <text>
        <r>
          <rPr>
            <sz val="10"/>
            <rFont val="Tahoma"/>
            <family val="2"/>
          </rPr>
          <t>7-2000 - RITUXAN</t>
        </r>
        <r>
          <rPr>
            <sz val="8"/>
            <rFont val="Tahoma"/>
            <family val="0"/>
          </rPr>
          <t xml:space="preserve">
</t>
        </r>
      </text>
    </comment>
    <comment ref="K20" authorId="0">
      <text>
        <r>
          <rPr>
            <sz val="10"/>
            <rFont val="Tahoma"/>
            <family val="2"/>
          </rPr>
          <t>7- 2002 - RITUXAN</t>
        </r>
      </text>
    </comment>
    <comment ref="L20" authorId="0">
      <text>
        <r>
          <rPr>
            <sz val="10"/>
            <rFont val="Tahoma"/>
            <family val="2"/>
          </rPr>
          <t>5-2003 - RCHOP</t>
        </r>
        <r>
          <rPr>
            <sz val="8"/>
            <rFont val="Tahoma"/>
            <family val="0"/>
          </rPr>
          <t xml:space="preserve">
</t>
        </r>
      </text>
    </comment>
    <comment ref="M20" authorId="0">
      <text>
        <r>
          <rPr>
            <sz val="10"/>
            <rFont val="Tahoma"/>
            <family val="2"/>
          </rPr>
          <t>2004 he had a full allogeneic stem cell transplant   2006 Rituxin treatments - gaining strength &amp; weight
3/07 Maintenance schedule with Rituxan, receiving a single
infusion every three months.</t>
        </r>
        <r>
          <rPr>
            <b/>
            <sz val="10"/>
            <rFont val="Tahoma"/>
            <family val="2"/>
          </rPr>
          <t xml:space="preserve">
</t>
        </r>
        <r>
          <rPr>
            <sz val="10"/>
            <color indexed="57"/>
            <rFont val="Tahoma"/>
            <family val="2"/>
          </rPr>
          <t>5</t>
        </r>
        <r>
          <rPr>
            <sz val="10"/>
            <color indexed="8"/>
            <rFont val="Tahoma"/>
            <family val="2"/>
          </rPr>
          <t>/07 My son suffers from neuropathy in his feet and hands, and also gets cramps in his hands after using them for moderately strenuous tasks.
2/08/08
Now #13 Bill G, my son,  is being treated with Rituxan each three months to maintain the remission that occurred after a donor lymphocyte infusion (DLI).  The DLI was performed because the donor stem cell transplant failed
3/05/08 Summary - My son  was diagnosed with MCL July 1996 and waited until January 1998 to receive Rituxan.  He had not been treated in any other way.  It was my son's
suggestion, not the doctor's.  He then was retreated with Rituxan only until
2004 when the MCL was not controllable with Rituxan.  He then had a full
allogeneic unrelated donor stem cell transplant.  That failed and was
followed with a donor lymphocyte infusion, which later failed.  My son then
suggested going back on Rituxan, and has had clear scans for the last 20
months.  He has been getting Rituxan only each three months.  Can't help you
other than to relate my son's experience.  The doctor is not sure why he
achieved this current remission, and what role Rituxan has played.</t>
        </r>
      </text>
    </comment>
    <comment ref="I21" authorId="0">
      <text>
        <r>
          <rPr>
            <b/>
            <sz val="10"/>
            <rFont val="Arial"/>
            <family val="2"/>
          </rPr>
          <t>JAMES H</t>
        </r>
        <r>
          <rPr>
            <sz val="10"/>
            <rFont val="Arial"/>
            <family val="2"/>
          </rPr>
          <t>- DX: 1996
TX: CVC X 6 + Rituxan</t>
        </r>
        <r>
          <rPr>
            <b/>
            <sz val="10"/>
            <rFont val="Tahoma"/>
            <family val="0"/>
          </rPr>
          <t xml:space="preserve">
</t>
        </r>
      </text>
    </comment>
    <comment ref="J21" authorId="0">
      <text>
        <r>
          <rPr>
            <sz val="10"/>
            <rFont val="Arial"/>
            <family val="2"/>
          </rPr>
          <t>Rituxan x 4</t>
        </r>
        <r>
          <rPr>
            <b/>
            <sz val="10"/>
            <rFont val="Tahoma"/>
            <family val="0"/>
          </rPr>
          <t xml:space="preserve">
</t>
        </r>
      </text>
    </comment>
    <comment ref="M21" authorId="0">
      <text>
        <r>
          <rPr>
            <sz val="10"/>
            <rFont val="Arial"/>
            <family val="2"/>
          </rPr>
          <t>CVC  X  2</t>
        </r>
        <r>
          <rPr>
            <b/>
            <sz val="10"/>
            <rFont val="Arial"/>
            <family val="2"/>
          </rPr>
          <t xml:space="preserve">
</t>
        </r>
        <r>
          <rPr>
            <sz val="10"/>
            <rFont val="Arial"/>
            <family val="2"/>
          </rPr>
          <t xml:space="preserve">
AS OF 7/31/03 W&amp;W W/ POSSIBLE BMT </t>
        </r>
      </text>
    </comment>
    <comment ref="I22" authorId="0">
      <text>
        <r>
          <rPr>
            <b/>
            <sz val="10"/>
            <rFont val="Tahoma"/>
            <family val="2"/>
          </rPr>
          <t>SHIRLEY R</t>
        </r>
        <r>
          <rPr>
            <sz val="10"/>
            <rFont val="Tahoma"/>
            <family val="2"/>
          </rPr>
          <t xml:space="preserve"> -  DX:1996
TX: CHOP X 4, RITUXAN X 4</t>
        </r>
        <r>
          <rPr>
            <b/>
            <sz val="10"/>
            <rFont val="Tahoma"/>
            <family val="0"/>
          </rPr>
          <t xml:space="preserve">
</t>
        </r>
      </text>
    </comment>
    <comment ref="J22" authorId="0">
      <text>
        <r>
          <rPr>
            <sz val="10"/>
            <rFont val="Tahoma"/>
            <family val="2"/>
          </rPr>
          <t xml:space="preserve"> Relapse 04/01
Took cyclophosphamide for Stem Cell Harvest-Frozen for future use
Started Mabthera with Iodine 131 radioisotope on 05/01ON 05/01 - TX
RADIOLABELED RITUXAN TYPE, TOSITUMOBAB'</t>
        </r>
        <r>
          <rPr>
            <b/>
            <sz val="10"/>
            <rFont val="Tahoma"/>
            <family val="2"/>
          </rPr>
          <t xml:space="preserve">
</t>
        </r>
        <r>
          <rPr>
            <sz val="10"/>
            <rFont val="Tahoma"/>
            <family val="2"/>
          </rPr>
          <t xml:space="preserve">SIMILAR TO BEXXAR
Gave 20 month remission, </t>
        </r>
      </text>
    </comment>
    <comment ref="L22" authorId="0">
      <text>
        <r>
          <rPr>
            <sz val="10"/>
            <rFont val="Tahoma"/>
            <family val="2"/>
          </rPr>
          <t xml:space="preserve">February  15 2003    commenced first of two  "arms"  of  HYPER CVAD, then
RADIOLABELLED RITUXIMAB,then  BEAM and then Autologous Peripheral 
Stem Cell Transplant on the 13th May 2003. 
</t>
        </r>
      </text>
    </comment>
    <comment ref="M22" authorId="0">
      <text>
        <r>
          <rPr>
            <sz val="10"/>
            <rFont val="Arial"/>
            <family val="2"/>
          </rPr>
          <t>AS OF 5/13/2007 FELT GREAT, NO PROBLEMS</t>
        </r>
        <r>
          <rPr>
            <b/>
            <sz val="10"/>
            <rFont val="Tahoma"/>
            <family val="0"/>
          </rPr>
          <t xml:space="preserve">
</t>
        </r>
      </text>
    </comment>
    <comment ref="I23" authorId="0">
      <text>
        <r>
          <rPr>
            <b/>
            <sz val="10"/>
            <rFont val="Tahoma"/>
            <family val="2"/>
          </rPr>
          <t xml:space="preserve">BOB C </t>
        </r>
        <r>
          <rPr>
            <sz val="10"/>
            <rFont val="Tahoma"/>
            <family val="2"/>
          </rPr>
          <t>DX: 1997 
TX: FLUDARABINE - HAD LITTLE EFFECT
SWITCHED TO CHOP</t>
        </r>
      </text>
    </comment>
    <comment ref="J23" authorId="0">
      <text>
        <r>
          <rPr>
            <sz val="10"/>
            <rFont val="Tahoma"/>
            <family val="2"/>
          </rPr>
          <t xml:space="preserve">2-1998 - AUTO SCT </t>
        </r>
        <r>
          <rPr>
            <sz val="8"/>
            <rFont val="Tahoma"/>
            <family val="0"/>
          </rPr>
          <t xml:space="preserve"> 
</t>
        </r>
      </text>
    </comment>
    <comment ref="K23" authorId="0">
      <text>
        <r>
          <rPr>
            <sz val="10"/>
            <rFont val="Arial"/>
            <family val="2"/>
          </rPr>
          <t>CYCLOPHOSPHAMIDE PREP FOR SCT</t>
        </r>
        <r>
          <rPr>
            <b/>
            <sz val="10"/>
            <rFont val="Tahoma"/>
            <family val="0"/>
          </rPr>
          <t xml:space="preserve">
</t>
        </r>
      </text>
    </comment>
    <comment ref="M23" authorId="0">
      <text>
        <r>
          <rPr>
            <sz val="10"/>
            <rFont val="Tahoma"/>
            <family val="2"/>
          </rPr>
          <t xml:space="preserve">7th YR OF CR </t>
        </r>
      </text>
    </comment>
    <comment ref="I24" authorId="0">
      <text>
        <r>
          <rPr>
            <b/>
            <sz val="10"/>
            <rFont val="Tahoma"/>
            <family val="2"/>
          </rPr>
          <t>Patrick F</t>
        </r>
        <r>
          <rPr>
            <sz val="10"/>
            <rFont val="Tahoma"/>
            <family val="2"/>
          </rPr>
          <t xml:space="preserve">
DX: 02/1997.... I was diagnosed with MCL blastic stage IV in February, 1997 and had a "pulse ox" of 40.
TX: Underwent the MTX/Ara-C/Hyper-CVAD protocol popularized by MD Anderson (but administered by my local NYC oncologist), followed by an PBSCT in August, 1997 at Memorial Sloan-Kettering. Spleen removed in March, 1997 at NYU Medical 
</t>
        </r>
      </text>
    </comment>
    <comment ref="M24" authorId="0">
      <text>
        <r>
          <rPr>
            <sz val="10"/>
            <rFont val="Tahoma"/>
            <family val="2"/>
          </rPr>
          <t>06/07 Failure free remission. Going on 10 years since DX</t>
        </r>
      </text>
    </comment>
    <comment ref="I26" authorId="0">
      <text>
        <r>
          <rPr>
            <b/>
            <sz val="10"/>
            <rFont val="Tahoma"/>
            <family val="2"/>
          </rPr>
          <t>ANTHONY H</t>
        </r>
        <r>
          <rPr>
            <sz val="10"/>
            <rFont val="Tahoma"/>
            <family val="2"/>
          </rPr>
          <t xml:space="preserve"> - DX:1997 Blastic. Splenomegaly. Thalidx1 and ASCT 8/97. CR1.</t>
        </r>
        <r>
          <rPr>
            <sz val="8"/>
            <rFont val="Tahoma"/>
            <family val="0"/>
          </rPr>
          <t xml:space="preserve">
</t>
        </r>
      </text>
    </comment>
    <comment ref="I27" authorId="0">
      <text>
        <r>
          <rPr>
            <b/>
            <sz val="10"/>
            <rFont val="Tahoma"/>
            <family val="2"/>
          </rPr>
          <t xml:space="preserve">CURT H </t>
        </r>
        <r>
          <rPr>
            <sz val="10"/>
            <rFont val="Tahoma"/>
            <family val="2"/>
          </rPr>
          <t>- DX:1997
Swelling under right jaw. 
DX blastic subtype
TX: CHOP x 6</t>
        </r>
      </text>
    </comment>
    <comment ref="J27" authorId="0">
      <text>
        <r>
          <rPr>
            <sz val="10"/>
            <rFont val="Tahoma"/>
            <family val="2"/>
          </rPr>
          <t>MTX-ARA-C X 2
PBSCT after TBI high dose Cytoxan/Rituxan</t>
        </r>
        <r>
          <rPr>
            <sz val="8"/>
            <rFont val="Tahoma"/>
            <family val="0"/>
          </rPr>
          <t xml:space="preserve">
</t>
        </r>
      </text>
    </comment>
    <comment ref="K27" authorId="0">
      <text>
        <r>
          <rPr>
            <sz val="10"/>
            <rFont val="Tahoma"/>
            <family val="2"/>
          </rPr>
          <t>Rituxan x 4
Fludaribine/Cytoxin and Rituxan x 4
Local Radiation X 32</t>
        </r>
        <r>
          <rPr>
            <sz val="8"/>
            <rFont val="Tahoma"/>
            <family val="0"/>
          </rPr>
          <t xml:space="preserve">
</t>
        </r>
      </text>
    </comment>
    <comment ref="M27" authorId="0">
      <text>
        <r>
          <rPr>
            <sz val="10"/>
            <rFont val="Tahoma"/>
            <family val="2"/>
          </rPr>
          <t>06/07   Almost 7 years disease free. New job and go to the gym.</t>
        </r>
      </text>
    </comment>
    <comment ref="I28" authorId="0">
      <text>
        <r>
          <rPr>
            <b/>
            <sz val="10"/>
            <rFont val="Tahoma"/>
            <family val="2"/>
          </rPr>
          <t>TOBY H</t>
        </r>
        <r>
          <rPr>
            <sz val="10"/>
            <rFont val="Tahoma"/>
            <family val="2"/>
          </rPr>
          <t xml:space="preserve"> - DX: 1997
TX: CHOP 6X autoSCT</t>
        </r>
        <r>
          <rPr>
            <sz val="8"/>
            <rFont val="Tahoma"/>
            <family val="0"/>
          </rPr>
          <t xml:space="preserve">
</t>
        </r>
      </text>
    </comment>
    <comment ref="J28" authorId="0">
      <text>
        <r>
          <rPr>
            <sz val="10"/>
            <rFont val="Tahoma"/>
            <family val="2"/>
          </rPr>
          <t>Rituxan X 4 12/99</t>
        </r>
        <r>
          <rPr>
            <sz val="8"/>
            <rFont val="Tahoma"/>
            <family val="0"/>
          </rPr>
          <t xml:space="preserve">
</t>
        </r>
      </text>
    </comment>
    <comment ref="M28" authorId="0">
      <text>
        <r>
          <rPr>
            <sz val="10"/>
            <rFont val="Tahoma"/>
            <family val="2"/>
          </rPr>
          <t>In remission and feeling great 3/16/02</t>
        </r>
      </text>
    </comment>
    <comment ref="I29" authorId="0">
      <text>
        <r>
          <rPr>
            <b/>
            <sz val="10"/>
            <rFont val="Tahoma"/>
            <family val="2"/>
          </rPr>
          <t>WALT K -</t>
        </r>
        <r>
          <rPr>
            <sz val="10"/>
            <rFont val="Tahoma"/>
            <family val="2"/>
          </rPr>
          <t xml:space="preserve"> DX: 12/1997 B Cell NHL- DX MCL 1998
W&amp;W and Leukrane orally
</t>
        </r>
        <r>
          <rPr>
            <sz val="8"/>
            <rFont val="Tahoma"/>
            <family val="0"/>
          </rPr>
          <t xml:space="preserve">
</t>
        </r>
      </text>
    </comment>
    <comment ref="J29" authorId="0">
      <text>
        <r>
          <rPr>
            <sz val="10"/>
            <rFont val="Tahoma"/>
            <family val="0"/>
          </rPr>
          <t xml:space="preserve">2001 - Radiation lower jaw
&amp; more W&amp;W
</t>
        </r>
      </text>
    </comment>
    <comment ref="K29" authorId="0">
      <text>
        <r>
          <rPr>
            <sz val="10"/>
            <rFont val="Tahoma"/>
            <family val="0"/>
          </rPr>
          <t xml:space="preserve">09/2004 - RCHOP x 8
</t>
        </r>
      </text>
    </comment>
    <comment ref="L29" authorId="0">
      <text>
        <r>
          <rPr>
            <sz val="10"/>
            <rFont val="Tahoma"/>
            <family val="0"/>
          </rPr>
          <t>09/2005 Rituxan x 4
Not much success
7/2005 - Now doing cytoxan, vincrinstine, VP 16(etoposide phosphate) prednisone, Rituxan x ?
May 2006 started 8 Velcade treatments.</t>
        </r>
      </text>
    </comment>
    <comment ref="I32" authorId="0">
      <text>
        <r>
          <rPr>
            <b/>
            <sz val="10"/>
            <rFont val="Tahoma"/>
            <family val="2"/>
          </rPr>
          <t xml:space="preserve">ROBERTA L </t>
        </r>
        <r>
          <rPr>
            <sz val="10"/>
            <rFont val="Tahoma"/>
            <family val="2"/>
          </rPr>
          <t xml:space="preserve">
DX: Diffuse subtype
Fatigue &amp; lump were symptoms
TX: CHOP on 8/97</t>
        </r>
      </text>
    </comment>
    <comment ref="J32" authorId="0">
      <text>
        <r>
          <rPr>
            <sz val="10"/>
            <rFont val="Tahoma"/>
            <family val="2"/>
          </rPr>
          <t xml:space="preserve">
Rituxan on 09/01</t>
        </r>
      </text>
    </comment>
    <comment ref="K32" authorId="0">
      <text>
        <r>
          <rPr>
            <sz val="8"/>
            <rFont val="Tahoma"/>
            <family val="0"/>
          </rPr>
          <t xml:space="preserve">
</t>
        </r>
        <r>
          <rPr>
            <sz val="10"/>
            <rFont val="Tahoma"/>
            <family val="2"/>
          </rPr>
          <t>Rituxan on 10/02</t>
        </r>
        <r>
          <rPr>
            <sz val="8"/>
            <rFont val="Tahoma"/>
            <family val="0"/>
          </rPr>
          <t xml:space="preserve">
</t>
        </r>
      </text>
    </comment>
    <comment ref="M32" authorId="0">
      <text>
        <r>
          <rPr>
            <sz val="10"/>
            <rFont val="Tahoma"/>
            <family val="2"/>
          </rPr>
          <t>Rituxan on 04/03
So far feel great as of 7/10/03</t>
        </r>
      </text>
    </comment>
    <comment ref="I33" authorId="0">
      <text>
        <r>
          <rPr>
            <b/>
            <sz val="10"/>
            <rFont val="Tahoma"/>
            <family val="2"/>
          </rPr>
          <t>SANDY M</t>
        </r>
        <r>
          <rPr>
            <sz val="10"/>
            <rFont val="Tahoma"/>
            <family val="2"/>
          </rPr>
          <t xml:space="preserve"> - DX:1997
TX CHLORAMBUCIL</t>
        </r>
      </text>
    </comment>
    <comment ref="J33" authorId="0">
      <text>
        <r>
          <rPr>
            <sz val="8"/>
            <rFont val="Tahoma"/>
            <family val="0"/>
          </rPr>
          <t xml:space="preserve">
</t>
        </r>
        <r>
          <rPr>
            <sz val="10"/>
            <rFont val="Tahoma"/>
            <family val="2"/>
          </rPr>
          <t>RADIATION FOR THROAT TUMORS</t>
        </r>
      </text>
    </comment>
    <comment ref="K33" authorId="0">
      <text>
        <r>
          <rPr>
            <sz val="8"/>
            <rFont val="Tahoma"/>
            <family val="0"/>
          </rPr>
          <t xml:space="preserve">
</t>
        </r>
        <r>
          <rPr>
            <sz val="10"/>
            <rFont val="Tahoma"/>
            <family val="2"/>
          </rPr>
          <t>RADIATION FOR EYELID TUMORS</t>
        </r>
      </text>
    </comment>
    <comment ref="L33" authorId="0">
      <text>
        <r>
          <rPr>
            <sz val="8"/>
            <rFont val="Tahoma"/>
            <family val="0"/>
          </rPr>
          <t xml:space="preserve">
</t>
        </r>
        <r>
          <rPr>
            <sz val="10"/>
            <rFont val="Tahoma"/>
            <family val="2"/>
          </rPr>
          <t xml:space="preserve">GENASENSE TRIAL - LITTLE EFFECT </t>
        </r>
      </text>
    </comment>
    <comment ref="M33" authorId="0">
      <text>
        <r>
          <rPr>
            <sz val="8"/>
            <rFont val="Tahoma"/>
            <family val="0"/>
          </rPr>
          <t xml:space="preserve">
</t>
        </r>
        <r>
          <rPr>
            <sz val="10"/>
            <rFont val="Tahoma"/>
            <family val="2"/>
          </rPr>
          <t>WW AND TREAT PROBLEMS AS THEY ARISE - NO STRONG CHEMO</t>
        </r>
      </text>
    </comment>
    <comment ref="I34" authorId="0">
      <text>
        <r>
          <rPr>
            <b/>
            <sz val="10"/>
            <rFont val="Tahoma"/>
            <family val="2"/>
          </rPr>
          <t xml:space="preserve">JACKIE N </t>
        </r>
        <r>
          <rPr>
            <sz val="10"/>
            <rFont val="Tahoma"/>
            <family val="2"/>
          </rPr>
          <t>- DX: 05/1997  from MCL found in lymph. node removed under jaw 
BMI less than 5%</t>
        </r>
      </text>
    </comment>
    <comment ref="J34" authorId="0">
      <text>
        <r>
          <rPr>
            <sz val="10"/>
            <rFont val="Tahoma"/>
            <family val="0"/>
          </rPr>
          <t xml:space="preserve">05/1999 Enlarged tonsil removed
</t>
        </r>
      </text>
    </comment>
    <comment ref="K34" authorId="0">
      <text>
        <r>
          <rPr>
            <sz val="10"/>
            <rFont val="Tahoma"/>
            <family val="0"/>
          </rPr>
          <t xml:space="preserve">06/2000 chlorambucil + Prednisone for throat mass which was reduced 75%. White counts reduced below avg
</t>
        </r>
      </text>
    </comment>
    <comment ref="L34" authorId="0">
      <text>
        <r>
          <rPr>
            <sz val="10"/>
            <rFont val="Tahoma"/>
            <family val="0"/>
          </rPr>
          <t>02/2002 - Rituxan x 4 for throat mass, reduced only 35%.
10/2002 - Gennasense trial for enlarged lacrimal glands, throat mass, and lower jaw enlarged nodes.
No positive results.
04/2003 10 lo dose radiation to masses in throat, etc with complete success little side effects
09/05 -12/05 RCHOP X 4 reduced dosage
Some possibly related lung problems "ground glass" appearance caused temporary halt to RCHOP.</t>
        </r>
      </text>
    </comment>
    <comment ref="M34" authorId="0">
      <text>
        <r>
          <rPr>
            <sz val="10"/>
            <rFont val="Tahoma"/>
            <family val="2"/>
          </rPr>
          <t xml:space="preserve"> Resumed RCHOP in 02/2006
</t>
        </r>
        <r>
          <rPr>
            <sz val="8"/>
            <rFont val="Tahoma"/>
            <family val="0"/>
          </rPr>
          <t xml:space="preserve">
</t>
        </r>
        <r>
          <rPr>
            <sz val="10"/>
            <rFont val="Tahoma"/>
            <family val="2"/>
          </rPr>
          <t xml:space="preserve">1/07 look into a mini-allo in summer 07
3/07 started R-velcade Compl 3rd cycle 06/07 and is working.
Found 10/12 match for mini Allo SCT.
12/20/2007 - Am finally home &amp; it's wonderful; came home l2/12. My follow-up care will be done at Stanford's transplant clinic.  [Jackie]
2/09/08
It will be 6 mos. next week since my mini allo from an   MUD(matched (10/10) unrelated donor).  I'm 75 &amp; thus far am generally doing ok. </t>
        </r>
      </text>
    </comment>
    <comment ref="I35" authorId="0">
      <text>
        <r>
          <rPr>
            <b/>
            <sz val="10"/>
            <rFont val="Tahoma"/>
            <family val="2"/>
          </rPr>
          <t xml:space="preserve">E.G. S </t>
        </r>
        <r>
          <rPr>
            <sz val="10"/>
            <rFont val="Tahoma"/>
            <family val="2"/>
          </rPr>
          <t>- DX; 1997
tx:CHOP + R</t>
        </r>
      </text>
    </comment>
    <comment ref="L35" authorId="0">
      <text>
        <r>
          <rPr>
            <sz val="10"/>
            <rFont val="Tahoma"/>
            <family val="2"/>
          </rPr>
          <t>HAD UP TO 5 RITUXAN BUT STOPPED BECAUSE OF NOSE BLISTERS  -  CONTINUE W&amp;W</t>
        </r>
      </text>
    </comment>
    <comment ref="M35" authorId="0">
      <text>
        <r>
          <rPr>
            <sz val="10"/>
            <rFont val="Tahoma"/>
            <family val="2"/>
          </rPr>
          <t>Bad blood infection &amp; kidney stones
Original MCL DX perhaps should have been follicular
Have fever and gout and zero iron in blood. Lymph nodes are growing in chest area.. As of 06/24/06 hospital with kidney/stones &amp; infection.Very ill and he suggests "hanging by a thread" rather than "dancing on a dime"</t>
        </r>
      </text>
    </comment>
    <comment ref="I36" authorId="0">
      <text>
        <r>
          <rPr>
            <b/>
            <sz val="10"/>
            <rFont val="Tahoma"/>
            <family val="2"/>
          </rPr>
          <t xml:space="preserve">RAY  S - </t>
        </r>
        <r>
          <rPr>
            <sz val="10"/>
            <rFont val="Tahoma"/>
            <family val="2"/>
          </rPr>
          <t>DX</t>
        </r>
        <r>
          <rPr>
            <b/>
            <sz val="10"/>
            <rFont val="Tahoma"/>
            <family val="2"/>
          </rPr>
          <t>:</t>
        </r>
        <r>
          <rPr>
            <sz val="10"/>
            <rFont val="Tahoma"/>
            <family val="2"/>
          </rPr>
          <t>1997</t>
        </r>
        <r>
          <rPr>
            <b/>
            <sz val="10"/>
            <rFont val="Tahoma"/>
            <family val="2"/>
          </rPr>
          <t xml:space="preserve">  -</t>
        </r>
        <r>
          <rPr>
            <sz val="9"/>
            <rFont val="Tahoma"/>
            <family val="2"/>
          </rPr>
          <t xml:space="preserve"> MALT LYMPHOMA CONJUNCTIVA EYES
TX: 1998 - RADIATION - BOTH EYES  + CHLORAMBUCI</t>
        </r>
        <r>
          <rPr>
            <sz val="8"/>
            <rFont val="Tahoma"/>
            <family val="0"/>
          </rPr>
          <t xml:space="preserve">L + </t>
        </r>
        <r>
          <rPr>
            <sz val="10"/>
            <rFont val="Tahoma"/>
            <family val="2"/>
          </rPr>
          <t xml:space="preserve">PREDNISONE  </t>
        </r>
      </text>
    </comment>
    <comment ref="J36" authorId="0">
      <text>
        <r>
          <rPr>
            <sz val="10"/>
            <rFont val="Tahoma"/>
            <family val="2"/>
          </rPr>
          <t>2000 - CATARACTS REMOVED</t>
        </r>
        <r>
          <rPr>
            <sz val="8"/>
            <rFont val="Tahoma"/>
            <family val="0"/>
          </rPr>
          <t xml:space="preserve">
</t>
        </r>
      </text>
    </comment>
    <comment ref="K36" authorId="0">
      <text>
        <r>
          <rPr>
            <sz val="10"/>
            <rFont val="Tahoma"/>
            <family val="2"/>
          </rPr>
          <t>2001- DX CHANGED TO MCL- RADIATION FOR TUMOR IN CHEEK-
CHLORAMBUCIL + LANZOPRAZOLE</t>
        </r>
        <r>
          <rPr>
            <sz val="8"/>
            <rFont val="Tahoma"/>
            <family val="0"/>
          </rPr>
          <t xml:space="preserve">
</t>
        </r>
      </text>
    </comment>
    <comment ref="L36" authorId="0">
      <text>
        <r>
          <rPr>
            <sz val="10"/>
            <rFont val="Tahoma"/>
            <family val="2"/>
          </rPr>
          <t>2003 - AUTO SCT</t>
        </r>
        <r>
          <rPr>
            <sz val="8"/>
            <rFont val="Tahoma"/>
            <family val="0"/>
          </rPr>
          <t xml:space="preserve">
</t>
        </r>
      </text>
    </comment>
    <comment ref="M36" authorId="0">
      <text>
        <r>
          <rPr>
            <sz val="10"/>
            <rFont val="Tahoma"/>
            <family val="2"/>
          </rPr>
          <t>RELAPSE- 6/2004 -
CONSIDERING CHOP-R
&amp; ALLO SCT</t>
        </r>
        <r>
          <rPr>
            <sz val="8"/>
            <rFont val="Tahoma"/>
            <family val="0"/>
          </rPr>
          <t xml:space="preserve">
</t>
        </r>
      </text>
    </comment>
    <comment ref="I37" authorId="0">
      <text>
        <r>
          <rPr>
            <b/>
            <sz val="10"/>
            <rFont val="Tahoma"/>
            <family val="2"/>
          </rPr>
          <t>ROBERT S</t>
        </r>
        <r>
          <rPr>
            <sz val="10"/>
            <rFont val="Tahoma"/>
            <family val="2"/>
          </rPr>
          <t xml:space="preserve"> - DX: 09/1997
 TX: CHOP X 6
RADIATION TO NECK LYMPH NODES</t>
        </r>
        <r>
          <rPr>
            <sz val="8"/>
            <rFont val="Tahoma"/>
            <family val="0"/>
          </rPr>
          <t xml:space="preserve">
</t>
        </r>
      </text>
    </comment>
    <comment ref="J37" authorId="0">
      <text>
        <r>
          <rPr>
            <sz val="10"/>
            <rFont val="Tahoma"/>
            <family val="2"/>
          </rPr>
          <t>1998 - RELAPSE
TUMORS ALONG SPINAL COLUMN
ESAP INEFFECTIVE -NEW TUMORS BETWEEN CYCLES</t>
        </r>
        <r>
          <rPr>
            <sz val="8"/>
            <rFont val="Tahoma"/>
            <family val="0"/>
          </rPr>
          <t xml:space="preserve">
</t>
        </r>
      </text>
    </comment>
    <comment ref="K37" authorId="0">
      <text>
        <r>
          <rPr>
            <sz val="10"/>
            <rFont val="Tahoma"/>
            <family val="2"/>
          </rPr>
          <t>1999 
RITUXAN X 4 -MARCH
RITUXAN X 4 -MAY
CYTOXAN,VP-16
GOOD EFFECT BUT
SHORT LIVED -ALLO PBSCT - JULY</t>
        </r>
        <r>
          <rPr>
            <sz val="8"/>
            <rFont val="Tahoma"/>
            <family val="0"/>
          </rPr>
          <t xml:space="preserve">
</t>
        </r>
      </text>
    </comment>
    <comment ref="M37" authorId="0">
      <text>
        <r>
          <rPr>
            <sz val="10"/>
            <rFont val="Tahoma"/>
            <family val="2"/>
          </rPr>
          <t xml:space="preserve">Active life as of 3/07
As of 6/22/07:
Routine every 6 mo onc appt today.  New oncologist (former one retired) impressed us with her thoroughness,  unhurriedness.  Bloodwork good.  Another "all clear" and "see me again in 6 months." :-)
</t>
        </r>
      </text>
    </comment>
    <comment ref="I38" authorId="0">
      <text>
        <r>
          <rPr>
            <b/>
            <sz val="10"/>
            <rFont val="Tahoma"/>
            <family val="2"/>
          </rPr>
          <t xml:space="preserve">TIM U </t>
        </r>
        <r>
          <rPr>
            <sz val="10"/>
            <rFont val="Tahoma"/>
            <family val="2"/>
          </rPr>
          <t xml:space="preserve">-  DX: 1997 </t>
        </r>
        <r>
          <rPr>
            <sz val="8"/>
            <rFont val="Tahoma"/>
            <family val="0"/>
          </rPr>
          <t xml:space="preserve">
</t>
        </r>
      </text>
    </comment>
    <comment ref="K38" authorId="0">
      <text>
        <r>
          <rPr>
            <sz val="8"/>
            <rFont val="Tahoma"/>
            <family val="0"/>
          </rPr>
          <t xml:space="preserve">2004 - DEVELOPED MYELODYSPLASIA
</t>
        </r>
        <r>
          <rPr>
            <sz val="10"/>
            <rFont val="Tahoma"/>
            <family val="2"/>
          </rPr>
          <t>HAD MINI ALLO TRANSPLANT</t>
        </r>
        <r>
          <rPr>
            <sz val="8"/>
            <rFont val="Tahoma"/>
            <family val="0"/>
          </rPr>
          <t xml:space="preserve">
</t>
        </r>
      </text>
    </comment>
    <comment ref="M38" authorId="0">
      <text>
        <r>
          <rPr>
            <sz val="10"/>
            <rFont val="Tahoma"/>
            <family val="2"/>
          </rPr>
          <t>ACTIVE LIFE
5/07 Very Active Life w/5+ years CR
Tim since his TBI and stem cell has
the same thing (namely, peripheral neuropathy).  His first transplant Stem Cell was 10 years ago. Since then
it has gotten a bit better.  What happens with TBI is it destroys the sheath covering the nerve endings thus the cramps and pain.  MORE water does help this a bit.  But in time it got better.  He lives with numbness in his feet,leg cramps
12/07 - Tim will be 6 years Mylodisplasia Free after Mini Allo this January, 11Years MCL Free from Stem Cell transplant in December. 12 years kidney cancer this past April.</t>
        </r>
      </text>
    </comment>
    <comment ref="I42" authorId="0">
      <text>
        <r>
          <rPr>
            <b/>
            <sz val="10"/>
            <rFont val="Tahoma"/>
            <family val="2"/>
          </rPr>
          <t xml:space="preserve">GREG H - </t>
        </r>
        <r>
          <rPr>
            <sz val="10"/>
            <rFont val="Tahoma"/>
            <family val="2"/>
          </rPr>
          <t>DX: 1998
TX: CHOP X 8 + RITUXANX 8</t>
        </r>
        <r>
          <rPr>
            <sz val="8"/>
            <rFont val="Tahoma"/>
            <family val="0"/>
          </rPr>
          <t xml:space="preserve">
</t>
        </r>
      </text>
    </comment>
    <comment ref="J42" authorId="0">
      <text>
        <r>
          <rPr>
            <sz val="10"/>
            <rFont val="Tahoma"/>
            <family val="2"/>
          </rPr>
          <t>1999 - RELAPSE
START RITUXAN X 4</t>
        </r>
        <r>
          <rPr>
            <sz val="8"/>
            <rFont val="Tahoma"/>
            <family val="0"/>
          </rPr>
          <t xml:space="preserve">
</t>
        </r>
      </text>
    </comment>
    <comment ref="K42" authorId="0">
      <text>
        <r>
          <rPr>
            <sz val="10"/>
            <rFont val="Tahoma"/>
            <family val="2"/>
          </rPr>
          <t>7/2000 - RELAPSE
START RITUXAN X 4</t>
        </r>
        <r>
          <rPr>
            <sz val="8"/>
            <rFont val="Tahoma"/>
            <family val="0"/>
          </rPr>
          <t xml:space="preserve">
</t>
        </r>
      </text>
    </comment>
    <comment ref="L42" authorId="0">
      <text>
        <r>
          <rPr>
            <sz val="10"/>
            <rFont val="Tahoma"/>
            <family val="2"/>
          </rPr>
          <t>1/2001 -  RITUXAN X 4
7/2001 -RITUXAN X 4
1/2002 -RITUXANX 4</t>
        </r>
        <r>
          <rPr>
            <sz val="8"/>
            <rFont val="Tahoma"/>
            <family val="0"/>
          </rPr>
          <t xml:space="preserve">
</t>
        </r>
      </text>
    </comment>
    <comment ref="M42" authorId="0">
      <text>
        <r>
          <rPr>
            <sz val="10"/>
            <rFont val="Tahoma"/>
            <family val="2"/>
          </rPr>
          <t>LAST HEARD (2002) ACTIVE - NO SYMPTOMS</t>
        </r>
        <r>
          <rPr>
            <sz val="8"/>
            <rFont val="Tahoma"/>
            <family val="0"/>
          </rPr>
          <t xml:space="preserve">
</t>
        </r>
      </text>
    </comment>
    <comment ref="I43" authorId="0">
      <text>
        <r>
          <rPr>
            <b/>
            <sz val="10"/>
            <rFont val="Tahoma"/>
            <family val="2"/>
          </rPr>
          <t>JONATHON H</t>
        </r>
        <r>
          <rPr>
            <sz val="10"/>
            <rFont val="Tahoma"/>
            <family val="2"/>
          </rPr>
          <t xml:space="preserve"> - DX: 1998
TX: 1998? - ALLO TRANSPLANT</t>
        </r>
        <r>
          <rPr>
            <sz val="8"/>
            <rFont val="Tahoma"/>
            <family val="0"/>
          </rPr>
          <t xml:space="preserve">
</t>
        </r>
      </text>
    </comment>
    <comment ref="M43" authorId="0">
      <text>
        <r>
          <rPr>
            <sz val="10"/>
            <rFont val="Tahoma"/>
            <family val="2"/>
          </rPr>
          <t>OK in 08/05 and considering early retirement at about age 57.
Wife says she also has to be available for his medical appointments and care</t>
        </r>
      </text>
    </comment>
    <comment ref="I44" authorId="0">
      <text>
        <r>
          <rPr>
            <b/>
            <sz val="10"/>
            <rFont val="Tahoma"/>
            <family val="2"/>
          </rPr>
          <t>BILL L</t>
        </r>
        <r>
          <rPr>
            <sz val="10"/>
            <rFont val="Tahoma"/>
            <family val="2"/>
          </rPr>
          <t xml:space="preserve"> </t>
        </r>
        <r>
          <rPr>
            <b/>
            <sz val="10"/>
            <rFont val="Tahoma"/>
            <family val="2"/>
          </rPr>
          <t xml:space="preserve">- </t>
        </r>
        <r>
          <rPr>
            <sz val="10"/>
            <rFont val="Tahoma"/>
            <family val="2"/>
          </rPr>
          <t>DX: 12/1998
TX: CHOP X 3 +  LOCAL RADIATION</t>
        </r>
      </text>
    </comment>
    <comment ref="K44" authorId="0">
      <text>
        <r>
          <rPr>
            <sz val="10"/>
            <rFont val="Tahoma"/>
            <family val="0"/>
          </rPr>
          <t xml:space="preserve">04/2004
RITUXAN 6X
</t>
        </r>
      </text>
    </comment>
    <comment ref="L44" authorId="0">
      <text>
        <r>
          <rPr>
            <sz val="10"/>
            <rFont val="Tahoma"/>
            <family val="0"/>
          </rPr>
          <t xml:space="preserve">11/05
Relapse after 5 yrs
Pelvic + abdomen  MCK
TX: RCHOP 5X
</t>
        </r>
      </text>
    </comment>
    <comment ref="M44" authorId="0">
      <text>
        <r>
          <rPr>
            <sz val="10"/>
            <rFont val="Tahoma"/>
            <family val="2"/>
          </rPr>
          <t xml:space="preserve">CURRENT CLINICAL TRIAL = REVLIMID + R
3/07 ineffective. HCVAD x4 followed by MUD AlloSCT at MDA 04/07
</t>
        </r>
      </text>
    </comment>
    <comment ref="I45" authorId="0">
      <text>
        <r>
          <rPr>
            <b/>
            <sz val="10"/>
            <rFont val="Tahoma"/>
            <family val="2"/>
          </rPr>
          <t>JAY L</t>
        </r>
        <r>
          <rPr>
            <sz val="10"/>
            <rFont val="Tahoma"/>
            <family val="2"/>
          </rPr>
          <t xml:space="preserve"> - DX:1998 - SHOWED 90% BONE MARROW INVOLVEMENT-ENLARGED SPLEEN, NODES - START
HCVAD(ab,bb,bb,bb) - CR</t>
        </r>
        <r>
          <rPr>
            <sz val="8"/>
            <rFont val="Tahoma"/>
            <family val="0"/>
          </rPr>
          <t xml:space="preserve">
</t>
        </r>
      </text>
    </comment>
    <comment ref="J45" authorId="0">
      <text>
        <r>
          <rPr>
            <sz val="10"/>
            <rFont val="Tahoma"/>
            <family val="2"/>
          </rPr>
          <t>2000 -MINOR RELAPSE
START RITUXAN  x 4 - CR</t>
        </r>
        <r>
          <rPr>
            <sz val="8"/>
            <rFont val="Tahoma"/>
            <family val="0"/>
          </rPr>
          <t xml:space="preserve">
</t>
        </r>
      </text>
    </comment>
    <comment ref="K45" authorId="0">
      <text>
        <r>
          <rPr>
            <sz val="10"/>
            <rFont val="Tahoma"/>
            <family val="2"/>
          </rPr>
          <t xml:space="preserve">2002 - MINOR RELAPSE
START RITUXAN x 4  - CR
</t>
        </r>
        <r>
          <rPr>
            <sz val="8"/>
            <rFont val="Tahoma"/>
            <family val="0"/>
          </rPr>
          <t xml:space="preserve">
</t>
        </r>
      </text>
    </comment>
    <comment ref="L45" authorId="0">
      <text>
        <r>
          <rPr>
            <sz val="10"/>
            <rFont val="Tahoma"/>
            <family val="2"/>
          </rPr>
          <t xml:space="preserve">2004 -MINOR  RELAPSE
START RITUXAN  x 4 - CR
</t>
        </r>
        <r>
          <rPr>
            <sz val="8"/>
            <rFont val="Tahoma"/>
            <family val="0"/>
          </rPr>
          <t xml:space="preserve">
</t>
        </r>
      </text>
    </comment>
    <comment ref="M45" authorId="0">
      <text>
        <r>
          <rPr>
            <sz val="10"/>
            <rFont val="Tahoma"/>
            <family val="2"/>
          </rPr>
          <t xml:space="preserve">JAN 2007 - MINOR RELAPSE SINCE BMI WENT UP TO A FEW %-TOOK THE USUAL 4 ROUNDS OF RITUXAN FIISHED IN MARCH 07- CR FOLLOWED AS USUAL-
PRESENTLY SEPT 2007 - STILL CR &amp; FEEL FINE
04/24/08 - STILL CR
</t>
        </r>
      </text>
    </comment>
    <comment ref="I46" authorId="0">
      <text>
        <r>
          <rPr>
            <b/>
            <sz val="10"/>
            <rFont val="Tahoma"/>
            <family val="2"/>
          </rPr>
          <t xml:space="preserve">PHILIP M </t>
        </r>
        <r>
          <rPr>
            <sz val="10"/>
            <rFont val="Tahoma"/>
            <family val="2"/>
          </rPr>
          <t xml:space="preserve"> - DX:1998 
TX: CHOP X 8
RADIATION TO THROAT -
RITUXAN X 4</t>
        </r>
        <r>
          <rPr>
            <sz val="8"/>
            <rFont val="Tahoma"/>
            <family val="0"/>
          </rPr>
          <t xml:space="preserve">
</t>
        </r>
      </text>
    </comment>
    <comment ref="M46" authorId="0">
      <text>
        <r>
          <rPr>
            <sz val="10"/>
            <rFont val="Tahoma"/>
            <family val="2"/>
          </rPr>
          <t xml:space="preserve">DOING WELL AS OF November  2005
</t>
        </r>
      </text>
    </comment>
    <comment ref="I47" authorId="0">
      <text>
        <r>
          <rPr>
            <b/>
            <sz val="10"/>
            <rFont val="Tahoma"/>
            <family val="2"/>
          </rPr>
          <t xml:space="preserve">DORIS A </t>
        </r>
        <r>
          <rPr>
            <sz val="10"/>
            <rFont val="Tahoma"/>
            <family val="0"/>
          </rPr>
          <t>- DX: 11/1999 Diffuse
TX: 01/02 RHCVAD MDA</t>
        </r>
      </text>
    </comment>
    <comment ref="K47" authorId="0">
      <text>
        <r>
          <rPr>
            <sz val="10"/>
            <rFont val="Tahoma"/>
            <family val="0"/>
          </rPr>
          <t xml:space="preserve">Relapse 12/2002
RHCVAD x 4
</t>
        </r>
      </text>
    </comment>
    <comment ref="M47" authorId="0">
      <text>
        <r>
          <rPr>
            <sz val="10"/>
            <rFont val="Tahoma"/>
            <family val="0"/>
          </rPr>
          <t xml:space="preserve">2006 minor disease involvement.
</t>
        </r>
      </text>
    </comment>
    <comment ref="I49" authorId="0">
      <text>
        <r>
          <rPr>
            <b/>
            <sz val="10"/>
            <rFont val="Tahoma"/>
            <family val="2"/>
          </rPr>
          <t xml:space="preserve">SASKIA B-H </t>
        </r>
        <r>
          <rPr>
            <sz val="10"/>
            <rFont val="Tahoma"/>
            <family val="0"/>
          </rPr>
          <t>: 
DX:11/1999 Enlarged Nodes in neck and groin
W &amp; W</t>
        </r>
      </text>
    </comment>
    <comment ref="M49" authorId="0">
      <text>
        <r>
          <rPr>
            <sz val="10"/>
            <rFont val="Tahoma"/>
            <family val="0"/>
          </rPr>
          <t>No TX, still W &amp; W
11/05</t>
        </r>
      </text>
    </comment>
    <comment ref="I51" authorId="1">
      <text>
        <r>
          <rPr>
            <b/>
            <sz val="10"/>
            <rFont val="Tahoma"/>
            <family val="2"/>
          </rPr>
          <t>JIM B</t>
        </r>
        <r>
          <rPr>
            <sz val="10"/>
            <rFont val="Tahoma"/>
            <family val="2"/>
          </rPr>
          <t xml:space="preserve">
DX:02/1999 Diffuse Stg IV
TX: CHOP x4, 
Rituxanx4,
TBI and auto transplant 09/99.</t>
        </r>
        <r>
          <rPr>
            <b/>
            <sz val="8"/>
            <rFont val="Tahoma"/>
            <family val="0"/>
          </rPr>
          <t xml:space="preserve">
 </t>
        </r>
        <r>
          <rPr>
            <sz val="8"/>
            <rFont val="Tahoma"/>
            <family val="0"/>
          </rPr>
          <t xml:space="preserve">
</t>
        </r>
      </text>
    </comment>
    <comment ref="L51" authorId="1">
      <text>
        <r>
          <rPr>
            <sz val="10"/>
            <rFont val="Tahoma"/>
            <family val="2"/>
          </rPr>
          <t>9/06 Relapsed with 73% BM involvement after a wonderful 7 year remission.  CHOPR x4 cleaned marrow. Trial Rx1, Zev x1 and Velc x3. Planning allo in June. Still working.</t>
        </r>
      </text>
    </comment>
    <comment ref="I52" authorId="0">
      <text>
        <r>
          <rPr>
            <b/>
            <sz val="10"/>
            <rFont val="Tahoma"/>
            <family val="2"/>
          </rPr>
          <t xml:space="preserve">JOE B </t>
        </r>
        <r>
          <rPr>
            <sz val="10"/>
            <rFont val="Tahoma"/>
            <family val="0"/>
          </rPr>
          <t>- DX:12 /1999
Diffuse / Nodular small cell MCL</t>
        </r>
      </text>
    </comment>
    <comment ref="J52" authorId="0">
      <text>
        <r>
          <rPr>
            <sz val="10"/>
            <rFont val="Tahoma"/>
            <family val="0"/>
          </rPr>
          <t xml:space="preserve">TX: 
CHOP x 3
Rituxan x 4
Radiation
CR 07/2000  go onto W&amp;W
</t>
        </r>
      </text>
    </comment>
    <comment ref="L52" authorId="0">
      <text>
        <r>
          <rPr>
            <sz val="10"/>
            <rFont val="Tahoma"/>
            <family val="2"/>
          </rPr>
          <t>6 yrs since TX and still going strong</t>
        </r>
      </text>
    </comment>
    <comment ref="I53" authorId="0">
      <text>
        <r>
          <rPr>
            <b/>
            <sz val="10"/>
            <rFont val="Tahoma"/>
            <family val="2"/>
          </rPr>
          <t xml:space="preserve">ANITA C </t>
        </r>
        <r>
          <rPr>
            <sz val="10"/>
            <rFont val="Tahoma"/>
            <family val="0"/>
          </rPr>
          <t>- DX:1999 Blastic
TX: 09/99 Auto SCT +R maint</t>
        </r>
      </text>
    </comment>
    <comment ref="M53" authorId="0">
      <text>
        <r>
          <rPr>
            <sz val="10"/>
            <rFont val="Tahoma"/>
            <family val="2"/>
          </rPr>
          <t>In CR again</t>
        </r>
        <r>
          <rPr>
            <sz val="8"/>
            <rFont val="Tahoma"/>
            <family val="0"/>
          </rPr>
          <t xml:space="preserve">
</t>
        </r>
        <r>
          <rPr>
            <sz val="10"/>
            <rFont val="Tahoma"/>
            <family val="2"/>
          </rPr>
          <t>Doing fine 06/07
An update on my profile.  I was treated with CHOP prior to allo in 1999.
03/02/08 - Still considered in complete remission Mar 2008.
Thank you for an excellent job on this list and maintaining it.</t>
        </r>
      </text>
    </comment>
    <comment ref="I56" authorId="0">
      <text>
        <r>
          <rPr>
            <b/>
            <sz val="10"/>
            <rFont val="Tahoma"/>
            <family val="2"/>
          </rPr>
          <t>PHIL F</t>
        </r>
        <r>
          <rPr>
            <sz val="10"/>
            <rFont val="Tahoma"/>
            <family val="0"/>
          </rPr>
          <t xml:space="preserve">
DX:12/99 MCL
</t>
        </r>
      </text>
    </comment>
    <comment ref="K56" authorId="0">
      <text>
        <r>
          <rPr>
            <sz val="10"/>
            <rFont val="Tahoma"/>
            <family val="0"/>
          </rPr>
          <t xml:space="preserve">Bexxar, PEP-C, Velcade
</t>
        </r>
      </text>
    </comment>
    <comment ref="M56" authorId="0">
      <text>
        <r>
          <rPr>
            <sz val="10"/>
            <rFont val="Tahoma"/>
            <family val="0"/>
          </rPr>
          <t xml:space="preserve">04/06 I am NOW having big trouble and will start Rituxan + I.C.E. next week.
</t>
        </r>
      </text>
    </comment>
    <comment ref="I390" authorId="1">
      <text>
        <r>
          <rPr>
            <b/>
            <sz val="10"/>
            <rFont val="Tahoma"/>
            <family val="2"/>
          </rPr>
          <t>Avery H.</t>
        </r>
        <r>
          <rPr>
            <sz val="10"/>
            <rFont val="Tahoma"/>
            <family val="2"/>
          </rPr>
          <t xml:space="preserve"> DX Mar 1999
Chop + 3 auto stem cell transplants  followed by Rituxan, and was cancer free for 5 years</t>
        </r>
      </text>
    </comment>
    <comment ref="L390" authorId="1">
      <text>
        <r>
          <rPr>
            <sz val="10"/>
            <rFont val="Tahoma"/>
            <family val="2"/>
          </rPr>
          <t xml:space="preserve">Apr 07 Relapse. Whole brain rad; intrathecal chemo x3.
June 07 Spinal fluid clear of MCL. Velcade contunuing and is beating back tumors in abdomen. PN is debilitating. Shingles were problem. June 07 NO cancer cells in his spinal fluid. He is continuing his intrathecal chemo, now just once a month. He still has some tumors in his abdomen, and for now, we are watching and waiting on those. The Velcade seems to have beat those back for the time being (at the cost of severe motor neuropathy). The doctors will monitor with once a month pet scans, and if those start to grow, they will figure out something other than Velcade to treat him with. The combination of whole brain radiation, intrathecal chemo, Velcade and Rituxan seems to have checked the MCL.
07/16/07 - Over the past week or so, his condition has deteriorated. Hospice care is recommended
02/10/08 - He went on hospice last July.? We believe that he had a small stroke shortly after, but since the charge of hospice is palliative and not curative, there were no tests done to confirm that.? He didn't talk much for a while, and seemed to regain some of his personality after a couple of months, but now has started a slow downward trend in health.? He's been bedridden since last July, and has just developed a nasty pressure sore in the past few weeks.? Sometimes the toxin from the bed sores can be fatal - now wouldn't that be something, he survived the MCL, 3 chemo, 3 auto transplants, and Velcade, to be done in by a bed sore.? He's a tough one though, and he just may survive it.? They had to do a bit of surgery on the sore last week, and brought in an alternating pressure mattress so he doesn't have to be turned.? He is less cognizant of his surroundings, and less interactive these days, but at times? surprises us and wants to speak to one of the many friends and supporters to call to check on him (not the least of which is his beloved members (both former and current) of the 3/1 division of the Marines).?
</t>
        </r>
      </text>
    </comment>
    <comment ref="I66" authorId="1">
      <text>
        <r>
          <rPr>
            <b/>
            <sz val="10"/>
            <rFont val="Tahoma"/>
            <family val="2"/>
          </rPr>
          <t>ED T</t>
        </r>
        <r>
          <rPr>
            <sz val="10"/>
            <rFont val="Tahoma"/>
            <family val="2"/>
          </rPr>
          <t xml:space="preserve"> DX 09/99 
TX: Hyper-CVAD protocol, with each
cycle preceded with Rituxan.</t>
        </r>
      </text>
    </comment>
    <comment ref="J66" authorId="1">
      <text>
        <r>
          <rPr>
            <sz val="10"/>
            <rFont val="Tahoma"/>
            <family val="2"/>
          </rPr>
          <t xml:space="preserve">relapsed in 2004
</t>
        </r>
      </text>
    </comment>
    <comment ref="M66" authorId="1">
      <text>
        <r>
          <rPr>
            <sz val="10"/>
            <rFont val="Tahoma"/>
            <family val="2"/>
          </rPr>
          <t>6/07 Two years post stem cell transplant, no GVHD and is doing great. Been on R maint. Working.</t>
        </r>
      </text>
    </comment>
    <comment ref="I57" authorId="0">
      <text>
        <r>
          <rPr>
            <b/>
            <sz val="10"/>
            <rFont val="Tahoma"/>
            <family val="2"/>
          </rPr>
          <t xml:space="preserve">JOHN J </t>
        </r>
        <r>
          <rPr>
            <sz val="10"/>
            <rFont val="Tahoma"/>
            <family val="0"/>
          </rPr>
          <t xml:space="preserve">- DX: 01/1999
BMI &amp; Spleen Involvement
TX: CHOP X 8 No complete remission
</t>
        </r>
      </text>
    </comment>
    <comment ref="M57" authorId="0">
      <text>
        <r>
          <rPr>
            <sz val="10"/>
            <rFont val="Tahoma"/>
            <family val="0"/>
          </rPr>
          <t xml:space="preserve">06/07
Still W&amp;W. Pending nonmyeloablative SCT
</t>
        </r>
      </text>
    </comment>
    <comment ref="I59" authorId="0">
      <text>
        <r>
          <rPr>
            <b/>
            <sz val="10"/>
            <rFont val="Tahoma"/>
            <family val="2"/>
          </rPr>
          <t>JENIFER KI</t>
        </r>
        <r>
          <rPr>
            <sz val="10"/>
            <rFont val="Tahoma"/>
            <family val="0"/>
          </rPr>
          <t xml:space="preserve">: DX 1999
MCL with lymphocytosis
WBC = 16K when presented. CT showed no lumps or nodes. Couldn't find  T11 to T14 translocation …put on W&amp;W
</t>
        </r>
      </text>
    </comment>
    <comment ref="K59" authorId="0">
      <text>
        <r>
          <rPr>
            <sz val="10"/>
            <rFont val="Tahoma"/>
            <family val="0"/>
          </rPr>
          <t xml:space="preserve">
Spleen slowly enlarging
Still can't find  T11 to T14 translocation … Still on W&amp;W</t>
        </r>
      </text>
    </comment>
    <comment ref="L59" authorId="0">
      <text>
        <r>
          <rPr>
            <sz val="10"/>
            <rFont val="Tahoma"/>
            <family val="0"/>
          </rPr>
          <t xml:space="preserve">In 2004 spleen removed
</t>
        </r>
      </text>
    </comment>
    <comment ref="M59" authorId="0">
      <text>
        <r>
          <rPr>
            <sz val="10"/>
            <rFont val="Tahoma"/>
            <family val="0"/>
          </rPr>
          <t xml:space="preserve">11/06 Last blood tests WBC = 31.5K. Appears my MCL is indolent type and to date I feel good. Still W&amp;W
</t>
        </r>
      </text>
    </comment>
    <comment ref="I61" authorId="0">
      <text>
        <r>
          <rPr>
            <b/>
            <sz val="10"/>
            <rFont val="Tahoma"/>
            <family val="2"/>
          </rPr>
          <t>CARL M</t>
        </r>
        <r>
          <rPr>
            <sz val="10"/>
            <rFont val="Tahoma"/>
            <family val="0"/>
          </rPr>
          <t xml:space="preserve">
DX: 1999
TX:?</t>
        </r>
      </text>
    </comment>
    <comment ref="J61" authorId="0">
      <text>
        <r>
          <rPr>
            <sz val="10"/>
            <rFont val="Tahoma"/>
            <family val="0"/>
          </rPr>
          <t xml:space="preserve">AUTO SCT in 2000 
</t>
        </r>
      </text>
    </comment>
    <comment ref="M61" authorId="0">
      <text>
        <r>
          <rPr>
            <sz val="10"/>
            <rFont val="Tahoma"/>
            <family val="0"/>
          </rPr>
          <t xml:space="preserve">AS OF 5/07
Still doing just fine
</t>
        </r>
      </text>
    </comment>
    <comment ref="I65" authorId="0">
      <text>
        <r>
          <rPr>
            <b/>
            <sz val="10"/>
            <rFont val="Tahoma"/>
            <family val="2"/>
          </rPr>
          <t>ADRIAN "SULLY" S</t>
        </r>
        <r>
          <rPr>
            <sz val="10"/>
            <rFont val="Tahoma"/>
            <family val="0"/>
          </rPr>
          <t xml:space="preserve">
DX: APRIL 1999 MCL
TX: NONE ON W&amp;W
</t>
        </r>
      </text>
    </comment>
    <comment ref="J65" authorId="0">
      <text>
        <r>
          <rPr>
            <sz val="10"/>
            <rFont val="Tahoma"/>
            <family val="0"/>
          </rPr>
          <t>Oct 03 Fludarabine Cytoxin Rituxan
Tablet form</t>
        </r>
      </text>
    </comment>
    <comment ref="K65" authorId="0">
      <text>
        <r>
          <rPr>
            <sz val="10"/>
            <rFont val="Tahoma"/>
            <family val="0"/>
          </rPr>
          <t xml:space="preserve">Feb 04 FluBEAM Campath Allo MUD BMT
May 04 Back to work
Sept 04 CT Scan and BMBs clear of MCL
</t>
        </r>
      </text>
    </comment>
    <comment ref="L65" authorId="0">
      <text>
        <r>
          <rPr>
            <sz val="10"/>
            <rFont val="Tahoma"/>
            <family val="2"/>
          </rPr>
          <t>2/28/07 STILL CR</t>
        </r>
        <r>
          <rPr>
            <sz val="10"/>
            <rFont val="Tahoma"/>
            <family val="0"/>
          </rPr>
          <t xml:space="preserve">
</t>
        </r>
      </text>
    </comment>
    <comment ref="I67" authorId="0">
      <text>
        <r>
          <rPr>
            <b/>
            <sz val="10"/>
            <rFont val="Tahoma"/>
            <family val="2"/>
          </rPr>
          <t>GINA B-C</t>
        </r>
        <r>
          <rPr>
            <sz val="10"/>
            <rFont val="Tahoma"/>
            <family val="2"/>
          </rPr>
          <t xml:space="preserve"> - DX: 5/00. </t>
        </r>
        <r>
          <rPr>
            <sz val="8"/>
            <rFont val="Tahoma"/>
            <family val="0"/>
          </rPr>
          <t xml:space="preserve">
</t>
        </r>
      </text>
    </comment>
    <comment ref="J67" authorId="0">
      <text>
        <r>
          <rPr>
            <sz val="10"/>
            <rFont val="Tahoma"/>
            <family val="2"/>
          </rPr>
          <t xml:space="preserve">TX: RCHOP+
BMT </t>
        </r>
        <r>
          <rPr>
            <sz val="8"/>
            <rFont val="Tahoma"/>
            <family val="0"/>
          </rPr>
          <t xml:space="preserve">
</t>
        </r>
      </text>
    </comment>
    <comment ref="K67" authorId="0">
      <text>
        <r>
          <rPr>
            <sz val="8"/>
            <rFont val="Tahoma"/>
            <family val="0"/>
          </rPr>
          <t xml:space="preserve">RELAPSE
HCVAD X 6
</t>
        </r>
      </text>
    </comment>
    <comment ref="M67" authorId="0">
      <text>
        <r>
          <rPr>
            <sz val="10"/>
            <rFont val="Tahoma"/>
            <family val="2"/>
          </rPr>
          <t>2005 - Now on maintenance Rituxan ea 3 mo</t>
        </r>
      </text>
    </comment>
    <comment ref="I69" authorId="0">
      <text>
        <r>
          <rPr>
            <b/>
            <sz val="10"/>
            <rFont val="Tahoma"/>
            <family val="2"/>
          </rPr>
          <t xml:space="preserve">BOB H </t>
        </r>
        <r>
          <rPr>
            <sz val="10"/>
            <rFont val="Tahoma"/>
            <family val="2"/>
          </rPr>
          <t xml:space="preserve">- DX 9/2000. TX: NCI EPOCH-R + vaccine trial, </t>
        </r>
        <r>
          <rPr>
            <sz val="8"/>
            <rFont val="Tahoma"/>
            <family val="0"/>
          </rPr>
          <t xml:space="preserve">
</t>
        </r>
      </text>
    </comment>
    <comment ref="K69" authorId="0">
      <text>
        <r>
          <rPr>
            <sz val="10"/>
            <rFont val="Tahoma"/>
            <family val="2"/>
          </rPr>
          <t>relapsed 2/04
Did 8/04 - 8/05  NCI Rituxan+ Apolizumab trial</t>
        </r>
        <r>
          <rPr>
            <sz val="8"/>
            <rFont val="Tahoma"/>
            <family val="0"/>
          </rPr>
          <t xml:space="preserve">
</t>
        </r>
      </text>
    </comment>
    <comment ref="L69" authorId="0">
      <text>
        <r>
          <rPr>
            <sz val="8"/>
            <rFont val="Tahoma"/>
            <family val="0"/>
          </rPr>
          <t xml:space="preserve">
</t>
        </r>
        <r>
          <rPr>
            <sz val="10"/>
            <rFont val="Tahoma"/>
            <family val="2"/>
          </rPr>
          <t>10/05 start Velcade + 
Rituxan treatment
Enlarged lymph nodes have disappeared :-)</t>
        </r>
      </text>
    </comment>
    <comment ref="M69" authorId="0">
      <text>
        <r>
          <rPr>
            <sz val="10"/>
            <rFont val="Tahoma"/>
            <family val="0"/>
          </rPr>
          <t>Relapsed 11/06.
Just finished another 5 cycles of Velcade plus Rituxan. Lymph nodes greatly reduced. In last cycle had shingles problem which is continuing
7/07: Just finished eight cycles of velcade plus rituxan and had a PET scan.   Dr. says no sign of disease -CR</t>
        </r>
      </text>
    </comment>
    <comment ref="I70" authorId="0">
      <text>
        <r>
          <rPr>
            <b/>
            <sz val="10"/>
            <rFont val="Tahoma"/>
            <family val="0"/>
          </rPr>
          <t>JUDITH L -</t>
        </r>
        <r>
          <rPr>
            <sz val="10"/>
            <rFont val="Tahoma"/>
            <family val="2"/>
          </rPr>
          <t xml:space="preserve"> DX:06/2000
TX:Splenectomy 06/2000
CHOP x 4  ; 08-09/2000
ICE X 2  ; 10-11/2000
Rituxan X 4 9/2000 -2/2001
</t>
        </r>
      </text>
    </comment>
    <comment ref="J70" authorId="0">
      <text>
        <r>
          <rPr>
            <sz val="10"/>
            <rFont val="Tahoma"/>
            <family val="2"/>
          </rPr>
          <t>TBI, Etoposide Cytoxan ;10-02/2001
Auto SCT 02/2001
CR since 01/2001</t>
        </r>
      </text>
    </comment>
    <comment ref="M70" authorId="0">
      <text>
        <r>
          <rPr>
            <sz val="10"/>
            <rFont val="Tahoma"/>
            <family val="0"/>
          </rPr>
          <t xml:space="preserve">
</t>
        </r>
        <r>
          <rPr>
            <sz val="10"/>
            <rFont val="Tahoma"/>
            <family val="2"/>
          </rPr>
          <t>As of1/28/07 Still CR</t>
        </r>
      </text>
    </comment>
    <comment ref="I77" authorId="0">
      <text>
        <r>
          <rPr>
            <sz val="10"/>
            <rFont val="Tahoma"/>
            <family val="2"/>
          </rPr>
          <t xml:space="preserve">
</t>
        </r>
        <r>
          <rPr>
            <b/>
            <sz val="10"/>
            <rFont val="Tahoma"/>
            <family val="2"/>
          </rPr>
          <t xml:space="preserve">NEAL W </t>
        </r>
        <r>
          <rPr>
            <sz val="10"/>
            <rFont val="Tahoma"/>
            <family val="2"/>
          </rPr>
          <t>- DX: 09/2000
Splenectomy</t>
        </r>
      </text>
    </comment>
    <comment ref="J77" authorId="0">
      <text>
        <r>
          <rPr>
            <sz val="10"/>
            <rFont val="Tahoma"/>
            <family val="0"/>
          </rPr>
          <t xml:space="preserve">TX: NIH Vaccine Trial
5 vaccine injections + EPOCH-R x 6
</t>
        </r>
      </text>
    </comment>
    <comment ref="K77" authorId="0">
      <text>
        <r>
          <rPr>
            <sz val="10"/>
            <rFont val="Tahoma"/>
            <family val="0"/>
          </rPr>
          <t xml:space="preserve">Relapse 08/2003
</t>
        </r>
      </text>
    </comment>
    <comment ref="M77" authorId="0">
      <text>
        <r>
          <rPr>
            <sz val="10"/>
            <rFont val="Tahoma"/>
            <family val="0"/>
          </rPr>
          <t xml:space="preserve">STILL CR AS OF MAY 2007
4/27/08 - My disease has progressed and treatment is indicated. I am scheduled for qualification testing in late May for a clinical trial involving Velcade and Revlimid. I feel fine.
</t>
        </r>
      </text>
    </comment>
    <comment ref="I78" authorId="0">
      <text>
        <r>
          <rPr>
            <sz val="10"/>
            <rFont val="Tahoma"/>
            <family val="2"/>
          </rPr>
          <t xml:space="preserve">
</t>
        </r>
        <r>
          <rPr>
            <b/>
            <sz val="10"/>
            <rFont val="Tahoma"/>
            <family val="2"/>
          </rPr>
          <t>CHARLES W</t>
        </r>
        <r>
          <rPr>
            <sz val="10"/>
            <rFont val="Tahoma"/>
            <family val="2"/>
          </rPr>
          <t xml:space="preserve"> - DX: 05/2000
TX:  RITUXAN + 6  CYCLES CHOP
</t>
        </r>
      </text>
    </comment>
    <comment ref="J78" authorId="0">
      <text>
        <r>
          <rPr>
            <sz val="10"/>
            <rFont val="Tahoma"/>
            <family val="0"/>
          </rPr>
          <t xml:space="preserve">Stayed on R maintenance 2000 to 2002
</t>
        </r>
      </text>
    </comment>
    <comment ref="K78" authorId="0">
      <text>
        <r>
          <rPr>
            <sz val="10"/>
            <rFont val="Tahoma"/>
            <family val="0"/>
          </rPr>
          <t xml:space="preserve">Put on Chlorambucil
</t>
        </r>
      </text>
    </comment>
    <comment ref="L78" authorId="0">
      <text>
        <r>
          <rPr>
            <sz val="10"/>
            <rFont val="Tahoma"/>
            <family val="0"/>
          </rPr>
          <t xml:space="preserve">Tumor appeared in eye socket and PET/CT showed other tumors in body
TX:  RITUXAN + 8 CYCLES VELCADE
</t>
        </r>
      </text>
    </comment>
    <comment ref="M78" authorId="0">
      <text>
        <r>
          <rPr>
            <sz val="10"/>
            <rFont val="Tahoma"/>
            <family val="0"/>
          </rPr>
          <t>As of 08/07 still CR
still have to get monthly gamma globulin (GG) infusions at
the cancer clinic - suspect CHOP treatment permanently reduced normal GG production</t>
        </r>
      </text>
    </comment>
    <comment ref="I84" authorId="0">
      <text>
        <r>
          <rPr>
            <b/>
            <sz val="10"/>
            <rFont val="Tahoma"/>
            <family val="2"/>
          </rPr>
          <t>DICK C</t>
        </r>
        <r>
          <rPr>
            <sz val="10"/>
            <rFont val="Tahoma"/>
            <family val="0"/>
          </rPr>
          <t xml:space="preserve"> - DX: april 2001 with MCL
(si wife peggy sometimes posts)
TX: Took CHOP for 4 weeks; tumor load only went down by 33%.
Then took Rituxan TX that produced remission</t>
        </r>
      </text>
    </comment>
    <comment ref="K84" authorId="0">
      <text>
        <r>
          <rPr>
            <sz val="10"/>
            <rFont val="Tahoma"/>
            <family val="0"/>
          </rPr>
          <t xml:space="preserve">After 2 years from DX scans showed growths (spots)coming back in 2 areas.
Started Rituxan maintenance every 6 months (1 dose per week for 4 weeks)
</t>
        </r>
      </text>
    </comment>
    <comment ref="L84" authorId="0">
      <text>
        <r>
          <rPr>
            <sz val="10"/>
            <rFont val="Tahoma"/>
            <family val="0"/>
          </rPr>
          <t>09/2006
No further growth of the 2 spots
  Hope the scan at 6 months (December) will show no new MCL.  It is very difficult to decide what to do with treatment sometimes but so far things have worked out pretty good for me.  I am convinced that Rituxan has made a big difference in my treatment and is still helping me stay MCL free.</t>
        </r>
      </text>
    </comment>
    <comment ref="I85" authorId="0">
      <text>
        <r>
          <rPr>
            <b/>
            <sz val="10"/>
            <rFont val="Tahoma"/>
            <family val="2"/>
          </rPr>
          <t>JACKI E C</t>
        </r>
        <r>
          <rPr>
            <sz val="10"/>
            <rFont val="Tahoma"/>
            <family val="2"/>
          </rPr>
          <t xml:space="preserve">
DX: 2001</t>
        </r>
        <r>
          <rPr>
            <sz val="8"/>
            <rFont val="Tahoma"/>
            <family val="0"/>
          </rPr>
          <t xml:space="preserve">
</t>
        </r>
      </text>
    </comment>
    <comment ref="J85" authorId="0">
      <text>
        <r>
          <rPr>
            <sz val="8"/>
            <rFont val="Tahoma"/>
            <family val="0"/>
          </rPr>
          <t xml:space="preserve">TX = RHCVAD
CR
</t>
        </r>
      </text>
    </comment>
    <comment ref="M85" authorId="0">
      <text>
        <r>
          <rPr>
            <sz val="10"/>
            <rFont val="Tahoma"/>
            <family val="2"/>
          </rPr>
          <t>Still CR
On Rituxan maintenance every 6 months R X 4</t>
        </r>
      </text>
    </comment>
    <comment ref="I90" authorId="0">
      <text>
        <r>
          <rPr>
            <b/>
            <sz val="10"/>
            <rFont val="Tahoma"/>
            <family val="2"/>
          </rPr>
          <t>RAYMOND F</t>
        </r>
        <r>
          <rPr>
            <sz val="10"/>
            <rFont val="Tahoma"/>
            <family val="0"/>
          </rPr>
          <t xml:space="preserve"> - DX:11/2001 Stg IV
TX: Large colon tumor resection. RHCVAD CR
MTX w/ ARA-C</t>
        </r>
      </text>
    </comment>
    <comment ref="M90" authorId="0">
      <text>
        <r>
          <rPr>
            <sz val="10"/>
            <rFont val="Tahoma"/>
            <family val="0"/>
          </rPr>
          <t>Continues in CR
Still has severe abdominal pain (undiagnosed) and needs meidcation for sleep
12/07 - Mother of 45 yo with all with  MCL (son Raymond assumed still with us.)</t>
        </r>
      </text>
    </comment>
    <comment ref="I91" authorId="0">
      <text>
        <r>
          <rPr>
            <b/>
            <sz val="10"/>
            <rFont val="Tahoma"/>
            <family val="2"/>
          </rPr>
          <t xml:space="preserve">MAYO G - </t>
        </r>
        <r>
          <rPr>
            <sz val="10"/>
            <rFont val="Tahoma"/>
            <family val="2"/>
          </rPr>
          <t>DX:2001
TX: HCVAD - 6 CYCLES - CR</t>
        </r>
        <r>
          <rPr>
            <sz val="8"/>
            <rFont val="Tahoma"/>
            <family val="0"/>
          </rPr>
          <t xml:space="preserve">
</t>
        </r>
      </text>
    </comment>
    <comment ref="M91" authorId="0">
      <text>
        <r>
          <rPr>
            <sz val="10"/>
            <rFont val="Tahoma"/>
            <family val="2"/>
          </rPr>
          <t xml:space="preserve">RELAPSED 1/05
in 2005 did THALIDOMIDE
CHOP X 2, VELCADE, RICE HCVAD(ab) &amp; </t>
        </r>
        <r>
          <rPr>
            <sz val="8"/>
            <rFont val="Tahoma"/>
            <family val="0"/>
          </rPr>
          <t xml:space="preserve">
</t>
        </r>
        <r>
          <rPr>
            <sz val="10"/>
            <rFont val="Tahoma"/>
            <family val="2"/>
          </rPr>
          <t>Fludarabine - Cytoxan</t>
        </r>
        <r>
          <rPr>
            <sz val="8"/>
            <rFont val="Tahoma"/>
            <family val="0"/>
          </rPr>
          <t xml:space="preserve">
</t>
        </r>
      </text>
    </comment>
    <comment ref="I93" authorId="0">
      <text>
        <r>
          <rPr>
            <sz val="10"/>
            <rFont val="Tahoma"/>
            <family val="2"/>
          </rPr>
          <t xml:space="preserve">
</t>
        </r>
        <r>
          <rPr>
            <b/>
            <sz val="10"/>
            <rFont val="Tahoma"/>
            <family val="2"/>
          </rPr>
          <t xml:space="preserve">DON I </t>
        </r>
        <r>
          <rPr>
            <sz val="10"/>
            <rFont val="Tahoma"/>
            <family val="2"/>
          </rPr>
          <t>- DX: 12/2001
Enlarged spleen and small neck nodes with small tumors also in groin:</t>
        </r>
        <r>
          <rPr>
            <sz val="8"/>
            <rFont val="Tahoma"/>
            <family val="2"/>
          </rPr>
          <t xml:space="preserve">
</t>
        </r>
        <r>
          <rPr>
            <b/>
            <sz val="10"/>
            <rFont val="Tahoma"/>
            <family val="0"/>
          </rPr>
          <t xml:space="preserve">
</t>
        </r>
      </text>
    </comment>
    <comment ref="J93" authorId="0">
      <text>
        <r>
          <rPr>
            <sz val="10"/>
            <rFont val="Tahoma"/>
            <family val="0"/>
          </rPr>
          <t xml:space="preserve">Radiation to tumors in 09/02
</t>
        </r>
      </text>
    </comment>
    <comment ref="K93" authorId="0">
      <text>
        <r>
          <rPr>
            <sz val="10"/>
            <rFont val="Tahoma"/>
            <family val="0"/>
          </rPr>
          <t xml:space="preserve">Condition about the same
BM tests inconclusive
Will go on W&amp;W and tour the world
</t>
        </r>
      </text>
    </comment>
    <comment ref="L93" authorId="0">
      <text>
        <r>
          <rPr>
            <sz val="10"/>
            <rFont val="Tahoma"/>
            <family val="0"/>
          </rPr>
          <t>Feeling OK but a little tired 
Spleen is pretty large and WBC up from 30K to 115K.
06/07 TX: Gemzar, Rituxan, Velcade started 02/07
Controlled node growth but no reduction in large masses. Spleen size reduced. 
07/31/07 Will start treatment with EPOCH plus rituxan.
11/30/07  EPOCH-R ( current)- Still tired and weak with disease in still in stomach/abdomen</t>
        </r>
      </text>
    </comment>
    <comment ref="I98" authorId="0">
      <text>
        <r>
          <rPr>
            <sz val="10"/>
            <rFont val="Tahoma"/>
            <family val="2"/>
          </rPr>
          <t xml:space="preserve">
</t>
        </r>
        <r>
          <rPr>
            <b/>
            <sz val="10"/>
            <rFont val="Tahoma"/>
            <family val="2"/>
          </rPr>
          <t>DENISON R</t>
        </r>
        <r>
          <rPr>
            <sz val="10"/>
            <rFont val="Tahoma"/>
            <family val="2"/>
          </rPr>
          <t xml:space="preserve"> - DX 2001
TX: HCVAD/R  + CR 7/01
AUTO PSCT FAILED 8/01</t>
        </r>
        <r>
          <rPr>
            <sz val="8"/>
            <rFont val="Tahoma"/>
            <family val="2"/>
          </rPr>
          <t xml:space="preserve">
</t>
        </r>
        <r>
          <rPr>
            <b/>
            <sz val="10"/>
            <rFont val="Tahoma"/>
            <family val="0"/>
          </rPr>
          <t xml:space="preserve">
</t>
        </r>
      </text>
    </comment>
    <comment ref="J98" authorId="0">
      <text>
        <r>
          <rPr>
            <sz val="10"/>
            <rFont val="Tahoma"/>
            <family val="2"/>
          </rPr>
          <t xml:space="preserve">VP16 + RADIATION TO CR (8/02)
+ ALLO PSCT/mrd SUCCESSFUL (9/02)
</t>
        </r>
        <r>
          <rPr>
            <b/>
            <sz val="10"/>
            <rFont val="Tahoma"/>
            <family val="0"/>
          </rPr>
          <t xml:space="preserve">
</t>
        </r>
      </text>
    </comment>
    <comment ref="M98" authorId="0">
      <text>
        <r>
          <rPr>
            <sz val="8"/>
            <rFont val="Tahoma"/>
            <family val="2"/>
          </rPr>
          <t xml:space="preserve">RELAPSE - (8/05)
CONSIDERING VELCADE/R
OR HCVAD
</t>
        </r>
        <r>
          <rPr>
            <b/>
            <sz val="10"/>
            <rFont val="Tahoma"/>
            <family val="0"/>
          </rPr>
          <t xml:space="preserve">
</t>
        </r>
      </text>
    </comment>
    <comment ref="I99" authorId="0">
      <text>
        <r>
          <rPr>
            <b/>
            <sz val="10"/>
            <rFont val="Tahoma"/>
            <family val="2"/>
          </rPr>
          <t>GLORIA R</t>
        </r>
        <r>
          <rPr>
            <sz val="10"/>
            <rFont val="Tahoma"/>
            <family val="0"/>
          </rPr>
          <t xml:space="preserve">
DX:2001
TX:CHOP and the vaccine trial </t>
        </r>
      </text>
    </comment>
    <comment ref="L99" authorId="0">
      <text>
        <r>
          <rPr>
            <sz val="10"/>
            <rFont val="Tahoma"/>
            <family val="2"/>
          </rPr>
          <t>05/01/07 UPDATE:
Good scans and playing tennis at 75.
HAVE BEEN ON RITUXAN MAINTENANCE</t>
        </r>
        <r>
          <rPr>
            <sz val="10"/>
            <rFont val="Tahoma"/>
            <family val="0"/>
          </rPr>
          <t xml:space="preserve">
</t>
        </r>
      </text>
    </comment>
    <comment ref="I104" authorId="1">
      <text>
        <r>
          <rPr>
            <b/>
            <sz val="10"/>
            <rFont val="Tahoma"/>
            <family val="2"/>
          </rPr>
          <t xml:space="preserve">Gary S 
</t>
        </r>
        <r>
          <rPr>
            <sz val="10"/>
            <rFont val="Tahoma"/>
            <family val="2"/>
          </rPr>
          <t xml:space="preserve"> DX 8/01</t>
        </r>
        <r>
          <rPr>
            <b/>
            <sz val="8"/>
            <rFont val="Tahoma"/>
            <family val="0"/>
          </rPr>
          <t xml:space="preserve">
</t>
        </r>
        <r>
          <rPr>
            <sz val="8"/>
            <rFont val="Tahoma"/>
            <family val="0"/>
          </rPr>
          <t xml:space="preserve">
</t>
        </r>
      </text>
    </comment>
    <comment ref="J104" authorId="1">
      <text>
        <r>
          <rPr>
            <sz val="8"/>
            <rFont val="Tahoma"/>
            <family val="0"/>
          </rPr>
          <t xml:space="preserve">
I received 5 cycles of CHOP+Rituxin. With no sign of the disease I went right 
into the auto transplant phase in Jan 2002. I had annual maintenance 
treatments the following two years.
</t>
        </r>
      </text>
    </comment>
    <comment ref="M104" authorId="1">
      <text>
        <r>
          <rPr>
            <sz val="10"/>
            <rFont val="Tahoma"/>
            <family val="2"/>
          </rPr>
          <t>3/07 in CR</t>
        </r>
        <r>
          <rPr>
            <sz val="8"/>
            <rFont val="Tahoma"/>
            <family val="0"/>
          </rPr>
          <t xml:space="preserve">
</t>
        </r>
        <r>
          <rPr>
            <sz val="10"/>
            <rFont val="Tahoma"/>
            <family val="2"/>
          </rPr>
          <t xml:space="preserve">Last PET CT in February 2007 indicated no sign of the disease. </t>
        </r>
      </text>
    </comment>
    <comment ref="I103" authorId="0">
      <text>
        <r>
          <rPr>
            <b/>
            <sz val="10"/>
            <rFont val="Tahoma"/>
            <family val="2"/>
          </rPr>
          <t>HELEN S</t>
        </r>
        <r>
          <rPr>
            <sz val="10"/>
            <rFont val="Tahoma"/>
            <family val="2"/>
          </rPr>
          <t xml:space="preserve"> - DX  2001 stage 3 
DX: CHOP x 6</t>
        </r>
      </text>
    </comment>
    <comment ref="J103" authorId="0">
      <text>
        <r>
          <rPr>
            <sz val="10"/>
            <rFont val="Tahoma"/>
            <family val="2"/>
          </rPr>
          <t>Still CR  on W&amp;W</t>
        </r>
        <r>
          <rPr>
            <sz val="8"/>
            <rFont val="Tahoma"/>
            <family val="0"/>
          </rPr>
          <t xml:space="preserve">
</t>
        </r>
      </text>
    </comment>
    <comment ref="L103" authorId="1">
      <text>
        <r>
          <rPr>
            <sz val="10"/>
            <rFont val="Tahoma"/>
            <family val="2"/>
          </rPr>
          <t xml:space="preserve"> 2006 Relapsed  
I received three infusions of Rituximab as part of my conditioning chemotherapy prior to my auto transplant 
11/06 had an auto transplant in November.</t>
        </r>
        <r>
          <rPr>
            <b/>
            <sz val="8"/>
            <rFont val="Tahoma"/>
            <family val="0"/>
          </rPr>
          <t xml:space="preserve">
</t>
        </r>
        <r>
          <rPr>
            <sz val="8"/>
            <rFont val="Tahoma"/>
            <family val="0"/>
          </rPr>
          <t xml:space="preserve">
</t>
        </r>
      </text>
    </comment>
    <comment ref="I105" authorId="0">
      <text>
        <r>
          <rPr>
            <b/>
            <sz val="10"/>
            <rFont val="Tahoma"/>
            <family val="2"/>
          </rPr>
          <t>BRIAN W -</t>
        </r>
        <r>
          <rPr>
            <sz val="10"/>
            <rFont val="Tahoma"/>
            <family val="0"/>
          </rPr>
          <t xml:space="preserve"> DX 04/2001
TX: Idiotype Vaccine Protocol NIH
EPOCH + R 12/2001-03/2002
CR after 4 of 6 rounds</t>
        </r>
      </text>
    </comment>
    <comment ref="J105" authorId="0">
      <text>
        <r>
          <rPr>
            <sz val="10"/>
            <rFont val="Tahoma"/>
            <family val="0"/>
          </rPr>
          <t xml:space="preserve">Vaccine 07/2002 -12/2002
</t>
        </r>
      </text>
    </comment>
    <comment ref="K105" authorId="0">
      <text>
        <r>
          <rPr>
            <sz val="10"/>
            <rFont val="Tahoma"/>
            <family val="2"/>
          </rPr>
          <t>Out of remission 01/2004</t>
        </r>
      </text>
    </comment>
    <comment ref="L105" authorId="0">
      <text>
        <r>
          <rPr>
            <sz val="10"/>
            <rFont val="Tahoma"/>
            <family val="0"/>
          </rPr>
          <t>Dual Monoclonal study at NIH
FIRST, Esophagus blockage required 20 grays radiation over 10 sessions
THEN: Rituxan + Apoluzimab
Round 1 active infusions 02/2005
Round 2 active infusions 06/2005
MCL did not respond</t>
        </r>
      </text>
    </comment>
    <comment ref="M105" authorId="0">
      <text>
        <r>
          <rPr>
            <sz val="10"/>
            <rFont val="Tahoma"/>
            <family val="0"/>
          </rPr>
          <t xml:space="preserve">TOR inhibitor AP 23573 at University of Chicago
each round 4 weeks, 5 days (M-F) on Active infusion 1/2 hour each day week 2 off, week 3 repeat week 1, week 4 off
2 rounds Started Nov. 14, 2005
CT scan January 11, 2006 - 70% reduction from initial scan
2 more rounds thru March 19 - no change to slight increases of tumor per CT scans
Chemo (BEAM) took place on April 10, 2006, &amp; ALLOSCT transplant April 17, 2006. (sister donor)
08/07 Doing fine, some minor GVHD
</t>
        </r>
      </text>
    </comment>
    <comment ref="I107" authorId="0">
      <text>
        <r>
          <rPr>
            <b/>
            <sz val="10"/>
            <rFont val="Tahoma"/>
            <family val="2"/>
          </rPr>
          <t xml:space="preserve">IRENE A </t>
        </r>
        <r>
          <rPr>
            <sz val="10"/>
            <rFont val="Tahoma"/>
            <family val="0"/>
          </rPr>
          <t xml:space="preserve">- DX: MCL Stage 4A  in December 2002, aged 54.   Symptoms were unexplained sudden fevers and swollen nodes in neck.
</t>
        </r>
      </text>
    </comment>
    <comment ref="J107" authorId="0">
      <text>
        <r>
          <rPr>
            <sz val="10"/>
            <rFont val="Tahoma"/>
            <family val="0"/>
          </rPr>
          <t xml:space="preserve">TX - RCHOP x X 6 + 2 extra Rituxan--CR
</t>
        </r>
      </text>
    </comment>
    <comment ref="K107" authorId="0">
      <text>
        <r>
          <rPr>
            <sz val="10"/>
            <rFont val="Tahoma"/>
            <family val="0"/>
          </rPr>
          <t xml:space="preserve">Relapsed 07/04
TX - 6 rounds of fludarabine + cyclophosamide + R in 10/2004
</t>
        </r>
      </text>
    </comment>
    <comment ref="L107" authorId="0">
      <text>
        <r>
          <rPr>
            <u val="single"/>
            <sz val="10"/>
            <rFont val="Tahoma"/>
            <family val="2"/>
          </rPr>
          <t>05/2005 Auto SCT</t>
        </r>
        <r>
          <rPr>
            <sz val="10"/>
            <rFont val="Tahoma"/>
            <family val="0"/>
          </rPr>
          <t xml:space="preserve">
2005 2 Rituxan maintenance (each 1 R per week for 4 weeks)
</t>
        </r>
        <r>
          <rPr>
            <u val="single"/>
            <sz val="10"/>
            <rFont val="Tahoma"/>
            <family val="2"/>
          </rPr>
          <t>Relapse 06/2006</t>
        </r>
        <r>
          <rPr>
            <sz val="10"/>
            <rFont val="Tahoma"/>
            <family val="0"/>
          </rPr>
          <t xml:space="preserve">
Entered Temsirolimus trial with first infusion </t>
        </r>
        <r>
          <rPr>
            <u val="single"/>
            <sz val="10"/>
            <rFont val="Tahoma"/>
            <family val="2"/>
          </rPr>
          <t>07/2006</t>
        </r>
        <r>
          <rPr>
            <sz val="10"/>
            <rFont val="Tahoma"/>
            <family val="0"/>
          </rPr>
          <t xml:space="preserve">
my latest CT scan shows reduction in size of  lymph nodes
demonstrated in my previous scan, with no new sites of  disease, following eight one-a week infusions of Temsirolimus</t>
        </r>
      </text>
    </comment>
    <comment ref="M107" authorId="0">
      <text>
        <r>
          <rPr>
            <sz val="10"/>
            <rFont val="Tahoma"/>
            <family val="0"/>
          </rPr>
          <t xml:space="preserve">06/07-
still doing well on Temsilorimus single agent trial and  have
signed up for a further 12 months' treatment.  My hospital regards  this as a huge success for me. experienced tumour reduction with negligible side effects.
03/02/08
I'm now 19 months into a two year  trial here in the U.K. of CCI-779
Temsirolimus (Torisel in The States).   My CT scans have been showing  stable disease
for nearly 12 months now, and the treatment has had few  side-effects for me.  The only drawback is thattreatment will still be on a weekly  basis but, hey, I'm still here, fit, active and happy and raring to go! 
</t>
        </r>
      </text>
    </comment>
    <comment ref="I109" authorId="1">
      <text>
        <r>
          <rPr>
            <b/>
            <sz val="10"/>
            <rFont val="Tahoma"/>
            <family val="2"/>
          </rPr>
          <t>ALEX</t>
        </r>
        <r>
          <rPr>
            <sz val="10"/>
            <rFont val="Tahoma"/>
            <family val="2"/>
          </rPr>
          <t xml:space="preserve"> </t>
        </r>
        <r>
          <rPr>
            <b/>
            <sz val="10"/>
            <rFont val="Tahoma"/>
            <family val="2"/>
          </rPr>
          <t xml:space="preserve">B </t>
        </r>
        <r>
          <rPr>
            <sz val="10"/>
            <rFont val="Tahoma"/>
            <family val="2"/>
          </rPr>
          <t xml:space="preserve">(from Veronica), 
DX: 2/02 Bx showed monoclonal population CD5+, CD10-, CD23- c/w mantle cell and staging w/u notable for bilateral inguinal nodes, +BM involv. </t>
        </r>
        <r>
          <rPr>
            <b/>
            <sz val="10"/>
            <rFont val="Tahoma"/>
            <family val="2"/>
          </rPr>
          <t>TX:</t>
        </r>
        <r>
          <rPr>
            <sz val="10"/>
            <rFont val="Tahoma"/>
            <family val="2"/>
          </rPr>
          <t xml:space="preserve"> per CALGB 59909 with 3 cycles of MTX, Cytoxan, Adriamycin, Vincristine, ARA-C, VP-16, and Rituxan followed by BEAM (BCNU, VP-16, Cytoxan) autologous sc rescue 7/02</t>
        </r>
        <r>
          <rPr>
            <sz val="8"/>
            <rFont val="Tahoma"/>
            <family val="0"/>
          </rPr>
          <t xml:space="preserve">
</t>
        </r>
      </text>
    </comment>
    <comment ref="L109" authorId="1">
      <text>
        <r>
          <rPr>
            <sz val="10"/>
            <rFont val="Tahoma"/>
            <family val="2"/>
          </rPr>
          <t>11/05 Remains in remission to date 8/06</t>
        </r>
        <r>
          <rPr>
            <b/>
            <sz val="8"/>
            <rFont val="Tahoma"/>
            <family val="0"/>
          </rPr>
          <t xml:space="preserve">
</t>
        </r>
        <r>
          <rPr>
            <sz val="8"/>
            <rFont val="Tahoma"/>
            <family val="0"/>
          </rPr>
          <t xml:space="preserve">
</t>
        </r>
      </text>
    </comment>
    <comment ref="I110" authorId="0">
      <text>
        <r>
          <rPr>
            <b/>
            <sz val="10"/>
            <rFont val="Tahoma"/>
            <family val="2"/>
          </rPr>
          <t xml:space="preserve">JOHN B - </t>
        </r>
        <r>
          <rPr>
            <sz val="10"/>
            <rFont val="Tahoma"/>
            <family val="0"/>
          </rPr>
          <t>DX: 02/2002 MCL diffuse
No BM I Stg IV found in colon.
Spleen removed 4/2002
Bexxar 5/2002 + CHOP x 6</t>
        </r>
      </text>
    </comment>
    <comment ref="J110" authorId="0">
      <text>
        <r>
          <rPr>
            <sz val="10"/>
            <rFont val="Tahoma"/>
            <family val="0"/>
          </rPr>
          <t xml:space="preserve">CR:  6/2002 - 7/2003
Relapse in 7/2003 in colon
Start ICE + Rituxan X 3 in 9/2003 Targeted rad.
AutoSCT 11/2003
</t>
        </r>
      </text>
    </comment>
    <comment ref="K110" authorId="0">
      <text>
        <r>
          <rPr>
            <sz val="10"/>
            <rFont val="Tahoma"/>
            <family val="0"/>
          </rPr>
          <t xml:space="preserve">Rituxan x 4 01/2004
Rituxan x 4 06/2004
CR 02/2004 and 07/2004
</t>
        </r>
      </text>
    </comment>
    <comment ref="M110" authorId="0">
      <text>
        <r>
          <rPr>
            <sz val="10"/>
            <rFont val="Tahoma"/>
            <family val="2"/>
          </rPr>
          <t xml:space="preserve">02/17/08
An update on my progress after undergoing a double cord blood mini-allo transplant on January 17th.   Howard W. and others tell me I may be the first of the group to undergo this procedure, which, though still investigational, holds great promise in providing the benefits of a mini-allo transplant to those, like me, for whom an HLA match cannot be found.
 I was very fortunate to have clear signs of engraftment 13 days after infusion.   A DNA assay of my blood showed clear evidence of both of the units (the two babies) engrafting.   My blood products were 18% the result of Baby I, 12% of Baby II and 70% of my own. 
I have given some amount of detail here in hopes that it might be useful for someone for whom, like myself, a stem cell match cannot be found.   I was about to commence with an adult MUD mini-allo in the Hutch, and faced a 40-45% mortality rate, when I learned at the last minute that acceptable cord blood units had been found for me at Memorial Sloan-Kettering.   This gave me the opportunity to half the mortality rate, while presumably retaining the "potentially curative" result of mini-allo transplants on MCL patients (35-40%, according to oncs at the Hutch).
If any of you is in an HLA mismatch situation, I would  encourage you to get an opinion from MSK or the few other centers that are doing cord blood transplants.   In the meantime, I will keep you posted of my  progress.
5/12/08
I continue to feel OK but a routine PET scan conducted last week revealed a localized recurrence of the MCL -- unfortunately, of the worse variety.   At the point where the appendix meets the colon, there was a donut shaped thickening that tested positive for a "blastoid transformation," the most aggressive variety of MCL.   It does appear to be localized, which we hope means that it can be treated with dispatch.
</t>
        </r>
      </text>
    </comment>
    <comment ref="I117" authorId="0">
      <text>
        <r>
          <rPr>
            <b/>
            <sz val="10"/>
            <rFont val="Tahoma"/>
            <family val="2"/>
          </rPr>
          <t xml:space="preserve">LARRY H </t>
        </r>
        <r>
          <rPr>
            <sz val="10"/>
            <rFont val="Tahoma"/>
            <family val="0"/>
          </rPr>
          <t xml:space="preserve"> - DX: 2002
TX: RCHVAD(abababab)
Last b reduced because of low counts</t>
        </r>
      </text>
    </comment>
    <comment ref="J117" authorId="0">
      <text>
        <r>
          <rPr>
            <sz val="10"/>
            <rFont val="Tahoma"/>
            <family val="0"/>
          </rPr>
          <t xml:space="preserve">Start Rituxan maintenance
</t>
        </r>
      </text>
    </comment>
    <comment ref="M117" authorId="0">
      <text>
        <r>
          <rPr>
            <sz val="10"/>
            <rFont val="Tahoma"/>
            <family val="0"/>
          </rPr>
          <t xml:space="preserve">As of 08/05/07 still CR
</t>
        </r>
      </text>
    </comment>
    <comment ref="I118" authorId="0">
      <text>
        <r>
          <rPr>
            <b/>
            <sz val="10"/>
            <rFont val="Tahoma"/>
            <family val="2"/>
          </rPr>
          <t xml:space="preserve">MARC K - </t>
        </r>
        <r>
          <rPr>
            <sz val="10"/>
            <rFont val="Tahoma"/>
            <family val="2"/>
          </rPr>
          <t>DX:03/26/2002</t>
        </r>
        <r>
          <rPr>
            <sz val="10"/>
            <rFont val="Tahoma"/>
            <family val="0"/>
          </rPr>
          <t xml:space="preserve">
Atypical MCL (CD5-)
Leukemic phase
TX: None yet W &amp; W</t>
        </r>
      </text>
    </comment>
    <comment ref="L118" authorId="0">
      <text>
        <r>
          <rPr>
            <sz val="10"/>
            <rFont val="Tahoma"/>
            <family val="0"/>
          </rPr>
          <t xml:space="preserve">June 2007 update Blood tests look good. May be able to delay treatment longer. Taking long bike rides. Feel good.
</t>
        </r>
      </text>
    </comment>
    <comment ref="I120" authorId="0">
      <text>
        <r>
          <rPr>
            <b/>
            <sz val="10"/>
            <rFont val="Tahoma"/>
            <family val="2"/>
          </rPr>
          <t>GHITA L</t>
        </r>
        <r>
          <rPr>
            <sz val="10"/>
            <rFont val="Tahoma"/>
            <family val="2"/>
          </rPr>
          <t xml:space="preserve"> - DX:2002
TX: Rituxan only Treatments -CR</t>
        </r>
        <r>
          <rPr>
            <sz val="8"/>
            <rFont val="Tahoma"/>
            <family val="0"/>
          </rPr>
          <t xml:space="preserve">
</t>
        </r>
      </text>
    </comment>
    <comment ref="J120" authorId="0">
      <text>
        <r>
          <rPr>
            <sz val="10"/>
            <rFont val="Tahoma"/>
            <family val="2"/>
          </rPr>
          <t>Continue Rituxan only Maintenance Treatments - Still CR</t>
        </r>
        <r>
          <rPr>
            <sz val="8"/>
            <rFont val="Tahoma"/>
            <family val="0"/>
          </rPr>
          <t xml:space="preserve">
</t>
        </r>
      </text>
    </comment>
    <comment ref="M120" authorId="0">
      <text>
        <r>
          <rPr>
            <sz val="10"/>
            <rFont val="Tahoma"/>
            <family val="2"/>
          </rPr>
          <t>Continue Rituxan only Maintenance Treatments - Still CR</t>
        </r>
        <r>
          <rPr>
            <sz val="8"/>
            <rFont val="Tahoma"/>
            <family val="0"/>
          </rPr>
          <t xml:space="preserve">
</t>
        </r>
      </text>
    </comment>
    <comment ref="I124" authorId="0">
      <text>
        <r>
          <rPr>
            <b/>
            <sz val="10"/>
            <rFont val="Tahoma"/>
            <family val="2"/>
          </rPr>
          <t>MOE P</t>
        </r>
        <r>
          <rPr>
            <sz val="10"/>
            <rFont val="Tahoma"/>
            <family val="2"/>
          </rPr>
          <t xml:space="preserve"> - DX:   06/02
TX:  RHCVAD(a)
Could not tolerate the (b) treatment
Rather did RCHOP x 7</t>
        </r>
      </text>
    </comment>
    <comment ref="J124" authorId="0">
      <text>
        <r>
          <rPr>
            <sz val="10"/>
            <rFont val="Tahoma"/>
            <family val="2"/>
          </rPr>
          <t xml:space="preserve">Continue Rituxan only Rituxan Maintenance Treatments - each 6 mo
</t>
        </r>
      </text>
    </comment>
    <comment ref="K124" authorId="0">
      <text>
        <r>
          <rPr>
            <sz val="10"/>
            <rFont val="Tahoma"/>
            <family val="2"/>
          </rPr>
          <t>Continue Rituxan only Maintenance Treatments - Still CR
as of 2/03</t>
        </r>
      </text>
    </comment>
    <comment ref="M124" authorId="0">
      <text>
        <r>
          <rPr>
            <sz val="10"/>
            <rFont val="Tahoma"/>
            <family val="0"/>
          </rPr>
          <t>Still on Rituxan Maint ea 6 mo.  No BMB since 02/03. W&amp;W
next CT scans on 5/25/06</t>
        </r>
      </text>
    </comment>
    <comment ref="I125" authorId="0">
      <text>
        <r>
          <rPr>
            <b/>
            <sz val="10"/>
            <rFont val="Tahoma"/>
            <family val="2"/>
          </rPr>
          <t>STEVE S</t>
        </r>
        <r>
          <rPr>
            <sz val="10"/>
            <rFont val="Tahoma"/>
            <family val="0"/>
          </rPr>
          <t xml:space="preserve"> - DX: 2002
8x CHOP-R Colonoscppy showed MCL only in intestines
</t>
        </r>
      </text>
    </comment>
    <comment ref="J125" authorId="0">
      <text>
        <r>
          <rPr>
            <sz val="10"/>
            <rFont val="Tahoma"/>
            <family val="0"/>
          </rPr>
          <t>CR 02/2003-08/2005
Summer/Fall 2005 relapse
Planning
myeloablative allogeneic 
SCT</t>
        </r>
      </text>
    </comment>
    <comment ref="L125" authorId="1">
      <text>
        <r>
          <rPr>
            <sz val="10"/>
            <rFont val="Tahoma"/>
            <family val="2"/>
          </rPr>
          <t xml:space="preserve">1-2/2006
mini allo SCT planned for 03/2006 ESHAP x 4  + R 
</t>
        </r>
      </text>
    </comment>
    <comment ref="M125" authorId="0">
      <text>
        <r>
          <rPr>
            <sz val="10"/>
            <rFont val="Tahoma"/>
            <family val="0"/>
          </rPr>
          <t xml:space="preserve">
1/07 - 9 months post mini allo - remission</t>
        </r>
      </text>
    </comment>
    <comment ref="I126" authorId="0">
      <text>
        <r>
          <rPr>
            <b/>
            <sz val="10"/>
            <rFont val="Tahoma"/>
            <family val="2"/>
          </rPr>
          <t>SCOTT B</t>
        </r>
        <r>
          <rPr>
            <sz val="10"/>
            <rFont val="Tahoma"/>
            <family val="0"/>
          </rPr>
          <t xml:space="preserve"> - 
DX: 10/2003, Stg IVB, 80% BMI
TX: Low dose chemo and whole body hyperthermia (Germany). CR1 Mar 04</t>
        </r>
      </text>
    </comment>
    <comment ref="J126" authorId="0">
      <text>
        <r>
          <rPr>
            <sz val="10"/>
            <rFont val="Tahoma"/>
            <family val="0"/>
          </rPr>
          <t>CR1 + BMI reduced to 5% by 03/2004
Only Topotecan x 6 chemo
Still visible small  tumors inside lower lip and other parts of salivary system</t>
        </r>
      </text>
    </comment>
    <comment ref="I129" authorId="1">
      <text>
        <r>
          <rPr>
            <b/>
            <sz val="10"/>
            <rFont val="Tahoma"/>
            <family val="2"/>
          </rPr>
          <t xml:space="preserve">KELLY B. 
</t>
        </r>
        <r>
          <rPr>
            <sz val="10"/>
            <rFont val="Tahoma"/>
            <family val="2"/>
          </rPr>
          <t>DX 6/03 TX: Hyper Cvad (ABABABAA)+R</t>
        </r>
        <r>
          <rPr>
            <b/>
            <sz val="10"/>
            <rFont val="Tahoma"/>
            <family val="2"/>
          </rPr>
          <t xml:space="preserve">, </t>
        </r>
      </text>
    </comment>
    <comment ref="J129" authorId="1">
      <text>
        <r>
          <rPr>
            <b/>
            <sz val="10"/>
            <rFont val="Tahoma"/>
            <family val="2"/>
          </rPr>
          <t>CR Feb 2004</t>
        </r>
        <r>
          <rPr>
            <sz val="8"/>
            <rFont val="Tahoma"/>
            <family val="0"/>
          </rPr>
          <t xml:space="preserve">
</t>
        </r>
        <r>
          <rPr>
            <sz val="10"/>
            <rFont val="Tahoma"/>
            <family val="2"/>
          </rPr>
          <t xml:space="preserve"> However,
I've had small nodes detected on my CAT Scans since April of 2004, but according to my doctor they are not big enough to say that I am out of remission and to do anything about. </t>
        </r>
      </text>
    </comment>
    <comment ref="I130" authorId="0">
      <text>
        <r>
          <rPr>
            <b/>
            <sz val="10"/>
            <rFont val="Tahoma"/>
            <family val="0"/>
          </rPr>
          <t>SCOTT C -</t>
        </r>
        <r>
          <rPr>
            <sz val="10"/>
            <rFont val="Tahoma"/>
            <family val="2"/>
          </rPr>
          <t xml:space="preserve"> DX: 2003</t>
        </r>
        <r>
          <rPr>
            <sz val="10"/>
            <rFont val="Tahoma"/>
            <family val="0"/>
          </rPr>
          <t xml:space="preserve">
W&amp;W</t>
        </r>
      </text>
    </comment>
    <comment ref="M130" authorId="0">
      <text>
        <r>
          <rPr>
            <sz val="10"/>
            <rFont val="Tahoma"/>
            <family val="0"/>
          </rPr>
          <t xml:space="preserve">As of 3/01/2005 2 yrs into W&amp;W. 10/2005
TX: VcR-CVAD Phase 2 Study (Velcade + Rituxan + Cyclophosphamide + Doxorubicin +
Vincristine + Dexamethasone) - 6 cycles every 3 weeks
After one month - 4 weekly infusions of Rituxan
Every 3 months for 5 years - maintenance infusions of Rituxan
Slow remission. Not sure if PR or CR right now
</t>
        </r>
      </text>
    </comment>
    <comment ref="I131" authorId="0">
      <text>
        <r>
          <rPr>
            <b/>
            <sz val="10"/>
            <rFont val="Tahoma"/>
            <family val="2"/>
          </rPr>
          <t xml:space="preserve">PAT C </t>
        </r>
        <r>
          <rPr>
            <sz val="10"/>
            <rFont val="Tahoma"/>
            <family val="0"/>
          </rPr>
          <t xml:space="preserve">- DX: 2003 10% BMI
TX: NONE, JUST W&amp;W
</t>
        </r>
      </text>
    </comment>
    <comment ref="M131" authorId="0">
      <text>
        <r>
          <rPr>
            <sz val="10"/>
            <rFont val="Tahoma"/>
            <family val="0"/>
          </rPr>
          <t>2/09/08
I have MCL for the last four years plus and have had no treatment to date. I totally agree with your opinion MCL presently being incurable. I dont buy inot the saying "five years without cancer means you are cured". For most of us the cancer is just undetected someplace in our bodies.
Best of luck, I also have 8% bone marrow involvement.</t>
        </r>
      </text>
    </comment>
    <comment ref="I132" authorId="0">
      <text>
        <r>
          <rPr>
            <b/>
            <sz val="10"/>
            <rFont val="Tahoma"/>
            <family val="2"/>
          </rPr>
          <t>ROBERT C</t>
        </r>
        <r>
          <rPr>
            <sz val="10"/>
            <rFont val="Tahoma"/>
            <family val="0"/>
          </rPr>
          <t xml:space="preserve"> - DX: 2003 Stg IV
TX: RCHOP + ZEVALIN</t>
        </r>
      </text>
    </comment>
    <comment ref="J132" authorId="0">
      <text>
        <r>
          <rPr>
            <sz val="10"/>
            <rFont val="Tahoma"/>
            <family val="0"/>
          </rPr>
          <t xml:space="preserve">BMA showed some damaged malignant cells but the translocation
11 and 14 was not apparent
W&amp;W
</t>
        </r>
      </text>
    </comment>
    <comment ref="M132" authorId="0">
      <text>
        <r>
          <rPr>
            <sz val="10"/>
            <rFont val="Tahoma"/>
            <family val="2"/>
          </rPr>
          <t xml:space="preserve">
08/07 - 3 years CR. Doing fine.
12/07 - So far I am in remission and only missed my treatment days during "treatment" and continued to work.  I have been in remission almost 42 months now. </t>
        </r>
      </text>
    </comment>
    <comment ref="I135" authorId="0">
      <text>
        <r>
          <rPr>
            <b/>
            <sz val="10"/>
            <rFont val="Tahoma"/>
            <family val="2"/>
          </rPr>
          <t>DAVID F</t>
        </r>
        <r>
          <rPr>
            <sz val="10"/>
            <rFont val="Tahoma"/>
            <family val="2"/>
          </rPr>
          <t xml:space="preserve"> - DX: 2003 - After DX did the genasense trial</t>
        </r>
        <r>
          <rPr>
            <sz val="8"/>
            <rFont val="Tahoma"/>
            <family val="0"/>
          </rPr>
          <t xml:space="preserve">
</t>
        </r>
      </text>
    </comment>
    <comment ref="M135" authorId="0">
      <text>
        <r>
          <rPr>
            <sz val="10"/>
            <rFont val="Tahoma"/>
            <family val="2"/>
          </rPr>
          <t xml:space="preserve">Currently on W&amp;W
Have small blisters on face and neck that come and go in a few days
</t>
        </r>
      </text>
    </comment>
    <comment ref="I350" authorId="0">
      <text>
        <r>
          <rPr>
            <b/>
            <sz val="10"/>
            <rFont val="Tahoma"/>
            <family val="2"/>
          </rPr>
          <t>ANN G</t>
        </r>
        <r>
          <rPr>
            <sz val="10"/>
            <rFont val="Tahoma"/>
            <family val="2"/>
          </rPr>
          <t xml:space="preserve"> (si-wife reporting on husb)</t>
        </r>
        <r>
          <rPr>
            <sz val="10"/>
            <rFont val="Tahoma"/>
            <family val="0"/>
          </rPr>
          <t xml:space="preserve">
DX: 03/2003
TX:CHOP+R X 4 and a further 4 doses of
Rituximab
</t>
        </r>
      </text>
    </comment>
    <comment ref="M350" authorId="0">
      <text>
        <r>
          <rPr>
            <sz val="10"/>
            <rFont val="Tahoma"/>
            <family val="0"/>
          </rPr>
          <t xml:space="preserve">06/07 Problems with subcutaneous tumors persist in coming back after TX. Three weeks of RVelcade but grew faster. Thal and Pred are shrinking them. Then FCM+R
X4 but although this regime reduced the lumps they started to come back each time with at shorter intervals. After a short treatment with Velcade and subsequently thalidomide which did nothing to reduce any nodes. Decision
taken no more chemo. Had radio therapy on  large lump behind his ear in groin and left knee.  Successfully reduced lump in neck to nothing and significantly reduced lump in groin. Now lump growing behind right ear and one on each arm. Due to see radio therapist again today.
08/02/07- No spleen involvement this time.
08/06/07-Gerald is currently receiving radiotherapy and Vinblastine and chorambucil all as palliative therapy-- they have given up trying to get him in remission.
Sadly Gerald died on Monday 29th October. He was in remission until April
2006 and then he was able to enjoy several further periods of remission.
Towards the end he had three stays in our local hospice the last one being
for less than 24 hours before he died.
</t>
        </r>
      </text>
    </comment>
    <comment ref="I136" authorId="0">
      <text>
        <r>
          <rPr>
            <b/>
            <sz val="10"/>
            <rFont val="Tahoma"/>
            <family val="2"/>
          </rPr>
          <t xml:space="preserve">CHRISTINE G </t>
        </r>
        <r>
          <rPr>
            <sz val="10"/>
            <rFont val="Tahoma"/>
            <family val="0"/>
          </rPr>
          <t xml:space="preserve">- DX: 2003
TX: RHCVAD
</t>
        </r>
      </text>
    </comment>
    <comment ref="J136" authorId="0">
      <text>
        <r>
          <rPr>
            <sz val="10"/>
            <rFont val="Tahoma"/>
            <family val="0"/>
          </rPr>
          <t xml:space="preserve">PBSCT on 04/2004
</t>
        </r>
      </text>
    </comment>
    <comment ref="M136" authorId="0">
      <text>
        <r>
          <rPr>
            <sz val="10"/>
            <rFont val="Tahoma"/>
            <family val="0"/>
          </rPr>
          <t xml:space="preserve">08/2007 - Still in remission, everything seems normal
</t>
        </r>
      </text>
    </comment>
    <comment ref="I137" authorId="1">
      <text>
        <r>
          <rPr>
            <b/>
            <sz val="10"/>
            <rFont val="Tahoma"/>
            <family val="2"/>
          </rPr>
          <t xml:space="preserve">STELLA H </t>
        </r>
        <r>
          <rPr>
            <sz val="10"/>
            <rFont val="Tahoma"/>
            <family val="2"/>
          </rPr>
          <t xml:space="preserve">(si-wife reporting on husband) </t>
        </r>
        <r>
          <rPr>
            <b/>
            <sz val="10"/>
            <rFont val="Tahoma"/>
            <family val="2"/>
          </rPr>
          <t xml:space="preserve">
</t>
        </r>
        <r>
          <rPr>
            <sz val="10"/>
            <rFont val="Tahoma"/>
            <family val="2"/>
          </rPr>
          <t>DX: 2003
Originally CCL - Re-DX MCL/CLL W&amp;W</t>
        </r>
      </text>
    </comment>
    <comment ref="I138" authorId="1">
      <text>
        <r>
          <rPr>
            <b/>
            <sz val="10"/>
            <rFont val="Tahoma"/>
            <family val="2"/>
          </rPr>
          <t xml:space="preserve">JOE K </t>
        </r>
        <r>
          <rPr>
            <sz val="10"/>
            <rFont val="Tahoma"/>
            <family val="2"/>
          </rPr>
          <t>(si) 
DX: 2003
TX:CHOP+</t>
        </r>
        <r>
          <rPr>
            <sz val="8"/>
            <rFont val="Tahoma"/>
            <family val="2"/>
          </rPr>
          <t xml:space="preserve">R </t>
        </r>
        <r>
          <rPr>
            <sz val="8"/>
            <rFont val="Tahoma"/>
            <family val="0"/>
          </rPr>
          <t xml:space="preserve">
</t>
        </r>
      </text>
    </comment>
    <comment ref="J138" authorId="1">
      <text>
        <r>
          <rPr>
            <sz val="10"/>
            <rFont val="Tahoma"/>
            <family val="2"/>
          </rPr>
          <t xml:space="preserve">Oct 2005 he went to Velcade and took treatments for 10 months with no remission but treatments kept the disease stable  </t>
        </r>
      </text>
    </comment>
    <comment ref="M138" authorId="1">
      <text>
        <r>
          <rPr>
            <sz val="10"/>
            <rFont val="Tahoma"/>
            <family val="2"/>
          </rPr>
          <t>Sept 2006 he started a clinical trial called CCI779 After 2 treatments he was removed from trial for not showing at least a 50% improvement   Oct 2006 they started ICE treatments in hopes to prepare him for an auto transplant.   The treatments only improved his blood work by 25% so they did not bother doing a bone marrow biopsy. Nov. 06 Now on monday they will try another clinical trial drug from germany?:</t>
        </r>
        <r>
          <rPr>
            <sz val="8"/>
            <rFont val="Tahoma"/>
            <family val="0"/>
          </rPr>
          <t xml:space="preserve">
</t>
        </r>
      </text>
    </comment>
    <comment ref="I141" authorId="0">
      <text>
        <r>
          <rPr>
            <b/>
            <sz val="10"/>
            <rFont val="Tahoma"/>
            <family val="2"/>
          </rPr>
          <t>JACK M</t>
        </r>
        <r>
          <rPr>
            <sz val="10"/>
            <rFont val="Tahoma"/>
            <family val="0"/>
          </rPr>
          <t xml:space="preserve"> - DX; 02/2003
TX: CHOP(2) + R(4)
CR 05 / 2003
Cytoxan, VP-16+R - Stem Cell Harvest. Hi dose BEAM + R -Auto SCT- 06 / 2003
</t>
        </r>
      </text>
    </comment>
    <comment ref="J141" authorId="0">
      <text>
        <r>
          <rPr>
            <sz val="10"/>
            <rFont val="Tahoma"/>
            <family val="0"/>
          </rPr>
          <t>02 / 2004 Rituxan maint x 4
07 / 2004 Rituxan maint x 4
CR by CT/PET ea 6 mo</t>
        </r>
      </text>
    </comment>
    <comment ref="M141" authorId="1">
      <text>
        <r>
          <rPr>
            <sz val="10"/>
            <rFont val="Tahoma"/>
            <family val="2"/>
          </rPr>
          <t>06/07 Doing well generally.</t>
        </r>
      </text>
    </comment>
    <comment ref="I149" authorId="1">
      <text>
        <r>
          <rPr>
            <b/>
            <sz val="10"/>
            <rFont val="Tahoma"/>
            <family val="2"/>
          </rPr>
          <t xml:space="preserve">BRUCE S
</t>
        </r>
        <r>
          <rPr>
            <sz val="10"/>
            <rFont val="Tahoma"/>
            <family val="2"/>
          </rPr>
          <t>Dx MCL 1/03  W &amp; W</t>
        </r>
      </text>
    </comment>
    <comment ref="K149" authorId="1">
      <text>
        <r>
          <rPr>
            <sz val="10"/>
            <rFont val="Tahoma"/>
            <family val="2"/>
          </rPr>
          <t>11/06 now R-CHOP x4 with 2 to go
then auto sct don't yet know where)</t>
        </r>
        <r>
          <rPr>
            <b/>
            <sz val="8"/>
            <rFont val="Tahoma"/>
            <family val="0"/>
          </rPr>
          <t xml:space="preserve">
</t>
        </r>
        <r>
          <rPr>
            <sz val="8"/>
            <rFont val="Tahoma"/>
            <family val="0"/>
          </rPr>
          <t xml:space="preserve">
</t>
        </r>
      </text>
    </comment>
    <comment ref="I151" authorId="0">
      <text>
        <r>
          <rPr>
            <b/>
            <sz val="10"/>
            <rFont val="Tahoma"/>
            <family val="2"/>
          </rPr>
          <t>MARION T</t>
        </r>
        <r>
          <rPr>
            <sz val="10"/>
            <rFont val="Tahoma"/>
            <family val="2"/>
          </rPr>
          <t xml:space="preserve"> - DX: 5/2003
TX: CVP gave no response, added rituxan and 4 CVPR combined TX gave CR</t>
        </r>
        <r>
          <rPr>
            <sz val="8"/>
            <rFont val="Tahoma"/>
            <family val="0"/>
          </rPr>
          <t xml:space="preserve">
</t>
        </r>
      </text>
    </comment>
    <comment ref="M151" authorId="0">
      <text>
        <r>
          <rPr>
            <sz val="10"/>
            <rFont val="Tahoma"/>
            <family val="2"/>
          </rPr>
          <t xml:space="preserve">As of 7/13/07
PN is very bad
still CR and on W&amp;W
Will try R or perhaps CVP again only if relapse occurs
10/04/07 - Re continued severe neuropathy. All of those spared this unexpected side-nightmare are fortunate.  And yes, I am grateful for my good fortune (CR), although sometimes I have to read this site to remind myself.
11/04/07 - Flow cytometry test showed 5% MCL involvement in my bloodwork. Relapse-with more tests planned
3/28/08 Even more important - me, being so sure I only had a few years to live-have managed to stay in "R" until just now.  That was since 8/03.  5 years of doing nothing.  I start my first rituxan treatment today.
04/16/08 - Here I am 5 years later and have just barely come out of CR - 7% MCL blood involvement.
 05/31/08 - I underwent 4 rounds of R; 1 each week, which knocked it out totally again. </t>
        </r>
      </text>
    </comment>
    <comment ref="I155" authorId="0">
      <text>
        <r>
          <rPr>
            <b/>
            <sz val="10"/>
            <rFont val="Tahoma"/>
            <family val="2"/>
          </rPr>
          <t xml:space="preserve">SYBIL W </t>
        </r>
        <r>
          <rPr>
            <sz val="10"/>
            <rFont val="Tahoma"/>
            <family val="2"/>
          </rPr>
          <t>- DX: 10/2003</t>
        </r>
        <r>
          <rPr>
            <sz val="10"/>
            <rFont val="Tahoma"/>
            <family val="0"/>
          </rPr>
          <t xml:space="preserve">
TX: CHOP X 8
</t>
        </r>
      </text>
    </comment>
    <comment ref="J155" authorId="0">
      <text>
        <r>
          <rPr>
            <sz val="10"/>
            <rFont val="Tahoma"/>
            <family val="0"/>
          </rPr>
          <t xml:space="preserve">Relapse: 12/2004
</t>
        </r>
      </text>
    </comment>
    <comment ref="K155" authorId="0">
      <text>
        <r>
          <rPr>
            <sz val="10"/>
            <rFont val="Tahoma"/>
            <family val="2"/>
          </rPr>
          <t>CVP + Rituxan
relapse 12/2005</t>
        </r>
      </text>
    </comment>
    <comment ref="M155" authorId="0">
      <text>
        <r>
          <rPr>
            <sz val="10"/>
            <rFont val="Tahoma"/>
            <family val="2"/>
          </rPr>
          <t xml:space="preserve"> In remission May 07. Some shingles problem. Exercise helps.
"Doing well and clear BMB for first time" No GvHD. BMB clear.
Still on immunosuppressant drug (tacrolimus). Starting return to work.
08/07- 8 mo since mini allo and doing well
02/17/08
Howard, thank you for the link to this article. "I Have Cancer and I'm Mad as Hell" pretty much sums up my attitude toward the disease. When people come up to me and say, "Oh, you've recovered so well because you have such a positive attitude," I just smile and shrug. Let them think that if they will, but I got tired of the whole positive attitude myth very soon after my diagnosis. I wanted to strangle people who said "journey" instead of "cancer" (and there were a lot of them). Somebody gave me a book telling me what I was doing wrong in my life that had caused my cancer, and I burned the damn thing. That was very therapeutic. I was mad as hell that day, and I honestly think it's being mad as hell that helped me get through the 3 1/2 years of treatment. Terminal cancer at 48? No way! Back off, Grim Reaper!
</t>
        </r>
      </text>
    </comment>
    <comment ref="I162" authorId="0">
      <text>
        <r>
          <rPr>
            <b/>
            <sz val="10"/>
            <rFont val="Tahoma"/>
            <family val="2"/>
          </rPr>
          <t>OSCAR D</t>
        </r>
        <r>
          <rPr>
            <sz val="10"/>
            <rFont val="Tahoma"/>
            <family val="0"/>
          </rPr>
          <t xml:space="preserve"> - DX: 11/04
TX: RCHOP x 6 Then R x 4
</t>
        </r>
      </text>
    </comment>
    <comment ref="M162" authorId="1">
      <text>
        <r>
          <rPr>
            <sz val="10"/>
            <rFont val="Tahoma"/>
            <family val="2"/>
          </rPr>
          <t>06/2007 - OK</t>
        </r>
        <r>
          <rPr>
            <sz val="8"/>
            <rFont val="Tahoma"/>
            <family val="0"/>
          </rPr>
          <t xml:space="preserve">
</t>
        </r>
        <r>
          <rPr>
            <sz val="10"/>
            <rFont val="Tahoma"/>
            <family val="2"/>
          </rPr>
          <t>10/07 Relapse by BMB 30% 
Started treatment yesterday 11/16/07 with Rituxan alone. He will have 1 treatment every four weeks for 3 months and then have another BMB.
02/29/08
Oscar had his 4th Rituxan treatment today, and was given the results of his bone marrow biopsy. I am very happy to say that he is back in remission again. The plan is that he will continue with the Rituxan for two more months, and then will have it once a month every three months. Apart from the hiccups, he hasn't had any side effects from the Rituxan. 
He did come down with the shingles last month, which have been very painful, but he is getting better, and this news has helped him a lot.
Please join me in a happy dance today. Thanking everyone for their prayers. I am feeling so grateful for this news and to everyone on the forum who has given me support. Thank you.
5/11/08 
Oscar still doing well</t>
        </r>
      </text>
    </comment>
    <comment ref="I164" authorId="0">
      <text>
        <r>
          <rPr>
            <b/>
            <sz val="10"/>
            <rFont val="Tahoma"/>
            <family val="2"/>
          </rPr>
          <t>BILL D</t>
        </r>
        <r>
          <rPr>
            <sz val="10"/>
            <rFont val="Tahoma"/>
            <family val="0"/>
          </rPr>
          <t xml:space="preserve">
DX 3/04, 
TX: R/Hyper-cvad abababa, 
</t>
        </r>
      </text>
    </comment>
    <comment ref="J164" authorId="0">
      <text>
        <r>
          <rPr>
            <sz val="10"/>
            <rFont val="Tahoma"/>
            <family val="0"/>
          </rPr>
          <t xml:space="preserve">Auto sct 1/05
</t>
        </r>
      </text>
    </comment>
    <comment ref="L164" authorId="0">
      <text>
        <r>
          <rPr>
            <sz val="10"/>
            <rFont val="Tahoma"/>
            <family val="0"/>
          </rPr>
          <t>Rituxan maint. x4  3/06
06/07 scans good feeling fine.
08/07 Wants to continue R maint. R # 5 scheduled in 08/08</t>
        </r>
      </text>
    </comment>
    <comment ref="I165" authorId="0">
      <text>
        <r>
          <rPr>
            <b/>
            <sz val="10"/>
            <rFont val="Tahoma"/>
            <family val="2"/>
          </rPr>
          <t>STEVEN GRF</t>
        </r>
        <r>
          <rPr>
            <sz val="10"/>
            <rFont val="Tahoma"/>
            <family val="0"/>
          </rPr>
          <t xml:space="preserve"> - DX: 11/04 30% BMI
TX;: RCHOP 4 ROUNDS
EPOCH-FR 2 ROUNDS
</t>
        </r>
      </text>
    </comment>
    <comment ref="J165" authorId="0">
      <text>
        <r>
          <rPr>
            <sz val="10"/>
            <rFont val="Tahoma"/>
            <family val="0"/>
          </rPr>
          <t xml:space="preserve">ALLO SCT 08/05
Rituxan Maint 09/05
</t>
        </r>
      </text>
    </comment>
    <comment ref="M165" authorId="0">
      <text>
        <r>
          <rPr>
            <sz val="10"/>
            <rFont val="Tahoma"/>
            <family val="0"/>
          </rPr>
          <t>08/06 Feel great. No evidence of cancer.
08/07 - Still CR</t>
        </r>
      </text>
    </comment>
    <comment ref="I166" authorId="0">
      <text>
        <r>
          <rPr>
            <b/>
            <sz val="10"/>
            <rFont val="Tahoma"/>
            <family val="2"/>
          </rPr>
          <t xml:space="preserve">STEVE GRP </t>
        </r>
        <r>
          <rPr>
            <sz val="10"/>
            <rFont val="Tahoma"/>
            <family val="2"/>
          </rPr>
          <t>- DX: 2/2004:
Diffuse w/ blastic features</t>
        </r>
        <r>
          <rPr>
            <sz val="8"/>
            <rFont val="Tahoma"/>
            <family val="0"/>
          </rPr>
          <t xml:space="preserve">
</t>
        </r>
        <r>
          <rPr>
            <sz val="10"/>
            <rFont val="Tahoma"/>
            <family val="2"/>
          </rPr>
          <t>5% BM involvement
TX:  RHCVAD (ababab)
CR after (ab) in 06/2004</t>
        </r>
        <r>
          <rPr>
            <sz val="8"/>
            <rFont val="Tahoma"/>
            <family val="0"/>
          </rPr>
          <t xml:space="preserve">
</t>
        </r>
      </text>
    </comment>
    <comment ref="L166" authorId="0">
      <text>
        <r>
          <rPr>
            <sz val="10"/>
            <rFont val="Tahoma"/>
            <family val="0"/>
          </rPr>
          <t xml:space="preserve">Still CR as of 09/2005
</t>
        </r>
      </text>
    </comment>
    <comment ref="I167" authorId="0">
      <text>
        <r>
          <rPr>
            <b/>
            <sz val="10"/>
            <rFont val="Tahoma"/>
            <family val="2"/>
          </rPr>
          <t>EDWARD H:</t>
        </r>
        <r>
          <rPr>
            <sz val="10"/>
            <rFont val="Tahoma"/>
            <family val="2"/>
          </rPr>
          <t xml:space="preserve">
DX: Early 2004
TX: Thalomid then Rituxan</t>
        </r>
      </text>
    </comment>
    <comment ref="M167" authorId="0">
      <text>
        <r>
          <rPr>
            <sz val="10"/>
            <rFont val="Tahoma"/>
            <family val="0"/>
          </rPr>
          <t xml:space="preserve">
 as of 08/07 I remain in remission, and continue on Rituxan every six months.</t>
        </r>
      </text>
    </comment>
    <comment ref="I168" authorId="0">
      <text>
        <r>
          <rPr>
            <b/>
            <sz val="10"/>
            <rFont val="Tahoma"/>
            <family val="2"/>
          </rPr>
          <t xml:space="preserve">IAN H - </t>
        </r>
        <r>
          <rPr>
            <sz val="10"/>
            <rFont val="Tahoma"/>
            <family val="2"/>
          </rPr>
          <t>DX: 2004
Delay chemo TX</t>
        </r>
        <r>
          <rPr>
            <sz val="10"/>
            <rFont val="Tahoma"/>
            <family val="0"/>
          </rPr>
          <t xml:space="preserve">
Start R CHOP 08/14/2005</t>
        </r>
      </text>
    </comment>
    <comment ref="J168" authorId="1">
      <text>
        <r>
          <rPr>
            <sz val="10"/>
            <rFont val="Tahoma"/>
            <family val="2"/>
          </rPr>
          <t>12/2005 last RCHOP dose (No 7). No BMI  Preparing for Auto SCT early 2006  I came home on Tuesday after my autoSCT. The procedure was a success but after I was given a powerful antibiotic I suffered acute renal failure</t>
        </r>
        <r>
          <rPr>
            <sz val="8"/>
            <rFont val="Tahoma"/>
            <family val="0"/>
          </rPr>
          <t xml:space="preserve">
</t>
        </r>
      </text>
    </comment>
    <comment ref="I169" authorId="0">
      <text>
        <r>
          <rPr>
            <b/>
            <sz val="10"/>
            <rFont val="Tahoma"/>
            <family val="2"/>
          </rPr>
          <t xml:space="preserve">JOHN J </t>
        </r>
        <r>
          <rPr>
            <sz val="10"/>
            <rFont val="Tahoma"/>
            <family val="2"/>
          </rPr>
          <t>- DX:5/04: 
Diffuse/ nodular
&lt; 5% BM involvement
TX: RHCVAD (ababaa)
CR after (ab)</t>
        </r>
        <r>
          <rPr>
            <sz val="8"/>
            <rFont val="Tahoma"/>
            <family val="0"/>
          </rPr>
          <t xml:space="preserve">
</t>
        </r>
      </text>
    </comment>
    <comment ref="M169" authorId="0">
      <text>
        <r>
          <rPr>
            <sz val="10"/>
            <rFont val="Tahoma"/>
            <family val="2"/>
          </rPr>
          <t>2/01/08 
Still CR from recent tests and still on W&amp;W as of 02/01/08
Will try R only if relapse occurs</t>
        </r>
      </text>
    </comment>
    <comment ref="I173" authorId="0">
      <text>
        <r>
          <rPr>
            <b/>
            <sz val="10"/>
            <rFont val="Tahoma"/>
            <family val="2"/>
          </rPr>
          <t>GARY L</t>
        </r>
        <r>
          <rPr>
            <sz val="10"/>
            <rFont val="Tahoma"/>
            <family val="0"/>
          </rPr>
          <t>- DX: 02/2004
Swollen  lymph nodes
TX : RHCVAD MD Anderson 
Tumors shrunk. Now on W&amp;W. Still CR as of 04/06</t>
        </r>
      </text>
    </comment>
    <comment ref="M173" authorId="0">
      <text>
        <r>
          <rPr>
            <sz val="10"/>
            <rFont val="Tahoma"/>
            <family val="0"/>
          </rPr>
          <t xml:space="preserve">As of 4/06 ,Still on W&amp;W
</t>
        </r>
      </text>
    </comment>
    <comment ref="I175" authorId="0">
      <text>
        <r>
          <rPr>
            <b/>
            <sz val="10"/>
            <rFont val="Tahoma"/>
            <family val="2"/>
          </rPr>
          <t>KAREN  L</t>
        </r>
        <r>
          <rPr>
            <sz val="10"/>
            <rFont val="Tahoma"/>
            <family val="2"/>
          </rPr>
          <t xml:space="preserve"> - DX:07/2004
Enlarged nodes under arms and in groins-2% BMI
TX: RHCVAD(ababab)</t>
        </r>
        <r>
          <rPr>
            <sz val="10"/>
            <rFont val="Tahoma"/>
            <family val="0"/>
          </rPr>
          <t xml:space="preserve">
</t>
        </r>
      </text>
    </comment>
    <comment ref="L175" authorId="0">
      <text>
        <r>
          <rPr>
            <sz val="10"/>
            <rFont val="Tahoma"/>
            <family val="0"/>
          </rPr>
          <t>Went on Rituxan maintenance. 1 per week x 4 weeks every 4 months
Completed 2nd maintenance round 12/05/2005
No word since 2005</t>
        </r>
      </text>
    </comment>
    <comment ref="I176" authorId="0">
      <text>
        <r>
          <rPr>
            <b/>
            <sz val="10"/>
            <rFont val="Tahoma"/>
            <family val="2"/>
          </rPr>
          <t>LYNN M</t>
        </r>
        <r>
          <rPr>
            <sz val="10"/>
            <rFont val="Tahoma"/>
            <family val="0"/>
          </rPr>
          <t xml:space="preserve">- DX - 05/2004
TX: HCVAD(abab?)
CHOP
</t>
        </r>
      </text>
    </comment>
    <comment ref="M176" authorId="0">
      <text>
        <r>
          <rPr>
            <sz val="10"/>
            <rFont val="Tahoma"/>
            <family val="0"/>
          </rPr>
          <t xml:space="preserve">TX: RITUXAN MAINTENANCE EVERY 6 MO FOR NEXT 2 YRS -
07/2007 - Still in CR
</t>
        </r>
      </text>
    </comment>
    <comment ref="I177" authorId="0">
      <text>
        <r>
          <rPr>
            <b/>
            <sz val="10"/>
            <rFont val="Tahoma"/>
            <family val="2"/>
          </rPr>
          <t xml:space="preserve">MIKE M </t>
        </r>
        <r>
          <rPr>
            <sz val="10"/>
            <rFont val="Tahoma"/>
            <family val="2"/>
          </rPr>
          <t>- DX:  7/2004
80% BM involvement
Enlarged spleen, nodes</t>
        </r>
      </text>
    </comment>
    <comment ref="J177" authorId="0">
      <text>
        <r>
          <rPr>
            <sz val="10"/>
            <rFont val="Tahoma"/>
            <family val="2"/>
          </rPr>
          <t xml:space="preserve">TX: RHCVAD (abababab)
CR after (abab) complete TX 3/05
Late 2005 evidence of nucleated RBC-more tests planned-Was in MD Anderson study
</t>
        </r>
      </text>
    </comment>
    <comment ref="L177" authorId="0">
      <text>
        <r>
          <rPr>
            <sz val="10"/>
            <rFont val="Tahoma"/>
            <family val="0"/>
          </rPr>
          <t xml:space="preserve">
Still CR - Looking for next TX as of 06/07
</t>
        </r>
      </text>
    </comment>
    <comment ref="I180" authorId="0">
      <text>
        <r>
          <rPr>
            <b/>
            <sz val="10"/>
            <rFont val="Tahoma"/>
            <family val="2"/>
          </rPr>
          <t xml:space="preserve">BILL P </t>
        </r>
        <r>
          <rPr>
            <sz val="10"/>
            <rFont val="Tahoma"/>
            <family val="0"/>
          </rPr>
          <t xml:space="preserve">- 1st sympt 10/03
DX: 02/2004 CLL
TX: 03/04 Splenectomy
</t>
        </r>
      </text>
    </comment>
    <comment ref="M180" authorId="0">
      <text>
        <r>
          <rPr>
            <sz val="10"/>
            <rFont val="Tahoma"/>
            <family val="0"/>
          </rPr>
          <t>Plan Rituxan maintenance
ea 3 mo. Fine 05/07</t>
        </r>
      </text>
    </comment>
    <comment ref="I185" authorId="0">
      <text>
        <r>
          <rPr>
            <b/>
            <sz val="10"/>
            <rFont val="Tahoma"/>
            <family val="2"/>
          </rPr>
          <t xml:space="preserve">MARK S </t>
        </r>
        <r>
          <rPr>
            <sz val="10"/>
            <rFont val="Tahoma"/>
            <family val="0"/>
          </rPr>
          <t>- DX: 02/2004
Some BMI
TX : RHCVAD (abab)
Consult at Mayo clinic re SCT - Decided against</t>
        </r>
      </text>
    </comment>
    <comment ref="J185" authorId="0">
      <text>
        <r>
          <rPr>
            <sz val="10"/>
            <rFont val="Tahoma"/>
            <family val="0"/>
          </rPr>
          <t xml:space="preserve">Do Rituxan maintenance each 3 months
</t>
        </r>
      </text>
    </comment>
    <comment ref="M185" authorId="0">
      <text>
        <r>
          <rPr>
            <sz val="10"/>
            <rFont val="Tahoma"/>
            <family val="0"/>
          </rPr>
          <t xml:space="preserve">Still CR as of 01/2006
</t>
        </r>
      </text>
    </comment>
    <comment ref="I186" authorId="0">
      <text>
        <r>
          <rPr>
            <b/>
            <sz val="10"/>
            <rFont val="Tahoma"/>
            <family val="2"/>
          </rPr>
          <t xml:space="preserve">ART T </t>
        </r>
        <r>
          <rPr>
            <sz val="10"/>
            <rFont val="Tahoma"/>
            <family val="0"/>
          </rPr>
          <t>- DX: 02/2004
Swollen  lymph nodes
TX : cytoxan, vincristine, adriamycin. Predinsone,rituxan
Tumors shrunk.On W&amp;W</t>
        </r>
      </text>
    </comment>
    <comment ref="M186" authorId="0">
      <text>
        <r>
          <rPr>
            <sz val="10"/>
            <rFont val="Tahoma"/>
            <family val="0"/>
          </rPr>
          <t xml:space="preserve">As of 4/06 ,Still on W&amp;W
</t>
        </r>
      </text>
    </comment>
    <comment ref="I189" authorId="0">
      <text>
        <r>
          <rPr>
            <b/>
            <sz val="10"/>
            <rFont val="Tahoma"/>
            <family val="2"/>
          </rPr>
          <t>CINDY A</t>
        </r>
        <r>
          <rPr>
            <sz val="10"/>
            <rFont val="Tahoma"/>
            <family val="0"/>
          </rPr>
          <t xml:space="preserve">
DX: 10/2005
</t>
        </r>
      </text>
    </comment>
    <comment ref="I191" authorId="0">
      <text>
        <r>
          <rPr>
            <b/>
            <sz val="10"/>
            <rFont val="Tahoma"/>
            <family val="2"/>
          </rPr>
          <t>RAY B</t>
        </r>
        <r>
          <rPr>
            <sz val="10"/>
            <rFont val="Tahoma"/>
            <family val="2"/>
          </rPr>
          <t xml:space="preserve"> - DX: 11/2005 </t>
        </r>
        <r>
          <rPr>
            <sz val="10"/>
            <rFont val="Tahoma"/>
            <family val="2"/>
          </rPr>
          <t xml:space="preserve">
 Stage II MCL
TX: &gt; 6x CHOP-R 11/05 - 3/06
</t>
        </r>
      </text>
    </comment>
    <comment ref="I192" authorId="0">
      <text>
        <r>
          <rPr>
            <b/>
            <sz val="10"/>
            <rFont val="Tahoma"/>
            <family val="2"/>
          </rPr>
          <t>CORY B</t>
        </r>
        <r>
          <rPr>
            <sz val="10"/>
            <rFont val="Tahoma"/>
            <family val="0"/>
          </rPr>
          <t xml:space="preserve"> - DX: 05/05
TX: RHCVAD 
8 Rounds: (abababab) -
 CR, feel good
</t>
        </r>
      </text>
    </comment>
    <comment ref="M192" authorId="0">
      <text>
        <r>
          <rPr>
            <sz val="10"/>
            <rFont val="Tahoma"/>
            <family val="0"/>
          </rPr>
          <t>I just finished my 18 month follow-up visit (PET &amp; CT  Scans) and all BM continues to be clear.  Three month follow-up doctor visits  and 6-month scans continue.</t>
        </r>
      </text>
    </comment>
    <comment ref="I194" authorId="1">
      <text>
        <r>
          <rPr>
            <b/>
            <sz val="10"/>
            <rFont val="Tahoma"/>
            <family val="2"/>
          </rPr>
          <t>SARAH C</t>
        </r>
        <r>
          <rPr>
            <sz val="10"/>
            <rFont val="Tahoma"/>
            <family val="2"/>
          </rPr>
          <t xml:space="preserve"> : 
DX 12/05 
9 cycles of  R CHOP </t>
        </r>
        <r>
          <rPr>
            <sz val="8"/>
            <rFont val="Tahoma"/>
            <family val="0"/>
          </rPr>
          <t xml:space="preserve">
</t>
        </r>
      </text>
    </comment>
    <comment ref="M194" authorId="1">
      <text>
        <r>
          <rPr>
            <sz val="10"/>
            <rFont val="Tahoma"/>
            <family val="2"/>
          </rPr>
          <t xml:space="preserve">3/07 Completed 2 cycles of R maintenance - a dose every three months for 6 cycles.
</t>
        </r>
      </text>
    </comment>
    <comment ref="I195" authorId="0">
      <text>
        <r>
          <rPr>
            <b/>
            <sz val="10"/>
            <rFont val="Tahoma"/>
            <family val="2"/>
          </rPr>
          <t xml:space="preserve">SAMIRA D </t>
        </r>
        <r>
          <rPr>
            <sz val="10"/>
            <rFont val="Tahoma"/>
            <family val="2"/>
          </rPr>
          <t>(son Hassan  reporting on mom)</t>
        </r>
        <r>
          <rPr>
            <b/>
            <sz val="10"/>
            <rFont val="Tahoma"/>
            <family val="2"/>
          </rPr>
          <t xml:space="preserve">
</t>
        </r>
        <r>
          <rPr>
            <sz val="10"/>
            <rFont val="Tahoma"/>
            <family val="2"/>
          </rPr>
          <t xml:space="preserve"> DX: 11/ 05  
TX: R-CHOPX8, CR1,
R maint. 4x every 6 mos.</t>
        </r>
      </text>
    </comment>
    <comment ref="I196" authorId="1">
      <text>
        <r>
          <rPr>
            <b/>
            <sz val="8"/>
            <rFont val="Tahoma"/>
            <family val="0"/>
          </rPr>
          <t xml:space="preserve">ROBERT D : </t>
        </r>
        <r>
          <rPr>
            <sz val="10"/>
            <rFont val="Tahoma"/>
            <family val="2"/>
          </rPr>
          <t xml:space="preserve">DX 2005
Chemo  6 cycles every 21 days of CHOP+R to treat enlarged lymph nodes.  Bone marrow was 90% "involved".
</t>
        </r>
      </text>
    </comment>
    <comment ref="I197" authorId="0">
      <text>
        <r>
          <rPr>
            <b/>
            <sz val="10"/>
            <rFont val="Tahoma"/>
            <family val="2"/>
          </rPr>
          <t>MARTIN D</t>
        </r>
        <r>
          <rPr>
            <sz val="10"/>
            <rFont val="Tahoma"/>
            <family val="0"/>
          </rPr>
          <t xml:space="preserve"> - wife Shelley
DX: 06/2005 26% BMI
RHCVAD (abab)
Auto SCT 10/05
CR after RHCVAD</t>
        </r>
      </text>
    </comment>
    <comment ref="M197" authorId="0">
      <text>
        <r>
          <rPr>
            <sz val="10"/>
            <rFont val="Tahoma"/>
            <family val="0"/>
          </rPr>
          <t>5/31/08 - Lymph nodes in neck slightly enlarged. It may be coming back.
6/23/08 - BMB showed possible MCL activity</t>
        </r>
      </text>
    </comment>
    <comment ref="I198" authorId="0">
      <text>
        <r>
          <rPr>
            <b/>
            <sz val="10"/>
            <rFont val="Tahoma"/>
            <family val="2"/>
          </rPr>
          <t>STEVE D</t>
        </r>
        <r>
          <rPr>
            <sz val="10"/>
            <rFont val="Tahoma"/>
            <family val="0"/>
          </rPr>
          <t xml:space="preserve"> - DX: 2005
TX: R-Hyper-CVAD abab </t>
        </r>
      </text>
    </comment>
    <comment ref="J198" authorId="0">
      <text>
        <r>
          <rPr>
            <sz val="10"/>
            <rFont val="Tahoma"/>
            <family val="0"/>
          </rPr>
          <t xml:space="preserve">Participating in AMD3100 trial (See Cheryl S)
AutoSCT Week of Jan 16, 2006
</t>
        </r>
      </text>
    </comment>
    <comment ref="M198" authorId="1">
      <text>
        <r>
          <rPr>
            <sz val="10"/>
            <rFont val="Tahoma"/>
            <family val="2"/>
          </rPr>
          <t xml:space="preserve">1/07-
 in CR &amp; enjoying Life
</t>
        </r>
        <r>
          <rPr>
            <sz val="8"/>
            <rFont val="Tahoma"/>
            <family val="0"/>
          </rPr>
          <t xml:space="preserve">
</t>
        </r>
        <r>
          <rPr>
            <sz val="10"/>
            <rFont val="Tahoma"/>
            <family val="2"/>
          </rPr>
          <t xml:space="preserve">12/07 -
 enlarged nodes in cervical area
too small for attention
05/04/08-
I remain in CR after two years. No treatments since transplant
</t>
        </r>
      </text>
    </comment>
    <comment ref="I199" authorId="0">
      <text>
        <r>
          <rPr>
            <b/>
            <sz val="10"/>
            <rFont val="Tahoma"/>
            <family val="2"/>
          </rPr>
          <t xml:space="preserve">JANET F </t>
        </r>
        <r>
          <rPr>
            <sz val="10"/>
            <rFont val="Tahoma"/>
            <family val="2"/>
          </rPr>
          <t>(si)</t>
        </r>
        <r>
          <rPr>
            <sz val="10"/>
            <rFont val="Tahoma"/>
            <family val="0"/>
          </rPr>
          <t xml:space="preserve">
DX: MCL 07/2005
TX: RHCVAD MS ANDERSON (ROMAGUERA)
REMISSION AFTER 6 ROUNDS</t>
        </r>
      </text>
    </comment>
    <comment ref="M199" authorId="0">
      <text>
        <r>
          <rPr>
            <sz val="10"/>
            <rFont val="Tahoma"/>
            <family val="0"/>
          </rPr>
          <t xml:space="preserve">STILL W&amp;W
</t>
        </r>
      </text>
    </comment>
    <comment ref="I200" authorId="0">
      <text>
        <r>
          <rPr>
            <b/>
            <sz val="10"/>
            <rFont val="Tahoma"/>
            <family val="2"/>
          </rPr>
          <t xml:space="preserve"> JANE G :</t>
        </r>
        <r>
          <rPr>
            <sz val="10"/>
            <rFont val="Tahoma"/>
            <family val="0"/>
          </rPr>
          <t xml:space="preserve"> DX: 02/2005 - Orbit mass around eye and MCL found in neck lymph node. NO BMI
TX: RCHOP X 6 + 20 Radiation to neck nodes. Developed rash over body.</t>
        </r>
      </text>
    </comment>
    <comment ref="M200" authorId="0">
      <text>
        <r>
          <rPr>
            <sz val="10"/>
            <rFont val="Tahoma"/>
            <family val="0"/>
          </rPr>
          <t>As of 03/06  life is good and am enjoying it to fullest. After 1 yr rash cleared. Sun and steroid ointments helped</t>
        </r>
      </text>
    </comment>
    <comment ref="I224" authorId="1">
      <text>
        <r>
          <rPr>
            <b/>
            <sz val="10"/>
            <rFont val="Tahoma"/>
            <family val="2"/>
          </rPr>
          <t>DAVID G</t>
        </r>
        <r>
          <rPr>
            <sz val="10"/>
            <rFont val="Tahoma"/>
            <family val="2"/>
          </rPr>
          <t xml:space="preserve"> :</t>
        </r>
        <r>
          <rPr>
            <b/>
            <sz val="10"/>
            <rFont val="Tahoma"/>
            <family val="2"/>
          </rPr>
          <t xml:space="preserve"> </t>
        </r>
        <r>
          <rPr>
            <sz val="10"/>
            <rFont val="Tahoma"/>
            <family val="2"/>
          </rPr>
          <t>DX 2/05 type unknown (blood and bone marrow involvement only – no lymph node found to biopsy to determine type)
RCHOP 2005x4</t>
        </r>
        <r>
          <rPr>
            <b/>
            <sz val="8"/>
            <color indexed="12"/>
            <rFont val="Tahoma"/>
            <family val="2"/>
          </rPr>
          <t xml:space="preserve">
</t>
        </r>
      </text>
    </comment>
    <comment ref="M224" authorId="1">
      <text>
        <r>
          <rPr>
            <sz val="10"/>
            <rFont val="Tahoma"/>
            <family val="2"/>
          </rPr>
          <t xml:space="preserve">2006 RICEx3,
TBI, Auto SCT
Maintenance R every two months planned to 09/07.
</t>
        </r>
      </text>
    </comment>
    <comment ref="I201" authorId="0">
      <text>
        <r>
          <rPr>
            <b/>
            <sz val="10"/>
            <rFont val="Tahoma"/>
            <family val="2"/>
          </rPr>
          <t>MARY JO G</t>
        </r>
        <r>
          <rPr>
            <sz val="10"/>
            <rFont val="Tahoma"/>
            <family val="2"/>
          </rPr>
          <t xml:space="preserve"> - DX: JAN 2005  Ttx:  6 TREATMENTS RCHOP FOLLOWED BY 2 X IN OCT 05 - PLAN SCT &amp; MINI ALLO 12/05</t>
        </r>
        <r>
          <rPr>
            <sz val="8"/>
            <rFont val="Tahoma"/>
            <family val="0"/>
          </rPr>
          <t xml:space="preserve">
</t>
        </r>
      </text>
    </comment>
    <comment ref="M201" authorId="1">
      <text>
        <r>
          <rPr>
            <sz val="10"/>
            <rFont val="Tahoma"/>
            <family val="2"/>
          </rPr>
          <t>1/06 Autologous transplant  followed by a
related donor allogenic in 5/06 Now- 13 months out in 06/07 , cleared one year test . Some peripheral swelling. Some eye dryness. Generally feel fine.
7/07 - I am 15 months post allo transplant, and things have gone pretty well. I feel pretty much back to normal, but am starting to experience some chronic
GVHD</t>
        </r>
      </text>
    </comment>
    <comment ref="I207" authorId="0">
      <text>
        <r>
          <rPr>
            <b/>
            <sz val="10"/>
            <rFont val="Tahoma"/>
            <family val="2"/>
          </rPr>
          <t xml:space="preserve">SUSAN K </t>
        </r>
        <r>
          <rPr>
            <sz val="10"/>
            <rFont val="Tahoma"/>
            <family val="0"/>
          </rPr>
          <t>- DX: 9/15/2005
80% BMI Stg IV
TX: HCVAD and radiation</t>
        </r>
      </text>
    </comment>
    <comment ref="M207" authorId="0">
      <text>
        <r>
          <rPr>
            <sz val="10"/>
            <rFont val="Tahoma"/>
            <family val="0"/>
          </rPr>
          <t xml:space="preserve">Mini Allo SCT (bro). GVHD under control. 05/07
</t>
        </r>
      </text>
    </comment>
    <comment ref="I209" authorId="0">
      <text>
        <r>
          <rPr>
            <b/>
            <sz val="10"/>
            <rFont val="Tahoma"/>
            <family val="2"/>
          </rPr>
          <t xml:space="preserve">MARC L
</t>
        </r>
        <r>
          <rPr>
            <sz val="10"/>
            <rFont val="Tahoma"/>
            <family val="2"/>
          </rPr>
          <t>DX: 08/2005
TX: REPOCH+ Velcade NIH Trial
Velcade stopped 10/05 due to PN. CR 03/06</t>
        </r>
      </text>
    </comment>
    <comment ref="M209" authorId="0">
      <text>
        <r>
          <rPr>
            <sz val="10"/>
            <rFont val="Tahoma"/>
            <family val="0"/>
          </rPr>
          <t xml:space="preserve">Using Velcade with EPOCH-R chemotherapy. I developed significant (Grade 3) neuropathy om my feet after four rounds of Velcade and it was discontinued.
Still CR 06/07
</t>
        </r>
      </text>
    </comment>
    <comment ref="I208" authorId="0">
      <text>
        <r>
          <rPr>
            <b/>
            <sz val="10"/>
            <rFont val="Tahoma"/>
            <family val="2"/>
          </rPr>
          <t xml:space="preserve">Bob L </t>
        </r>
        <r>
          <rPr>
            <sz val="10"/>
            <rFont val="Tahoma"/>
            <family val="0"/>
          </rPr>
          <t xml:space="preserve">
DX 08/2005 20% BMI
elevated LDH &amp; Beta2 microglobbulin. Enlarged spleen
</t>
        </r>
      </text>
    </comment>
    <comment ref="J208" authorId="1">
      <text>
        <r>
          <rPr>
            <sz val="10"/>
            <rFont val="Tahoma"/>
            <family val="2"/>
          </rPr>
          <t xml:space="preserve">3/06 R-HyperCVAD </t>
        </r>
        <r>
          <rPr>
            <sz val="8"/>
            <rFont val="Tahoma"/>
            <family val="0"/>
          </rPr>
          <t xml:space="preserve">
</t>
        </r>
      </text>
    </comment>
    <comment ref="I213" authorId="0">
      <text>
        <r>
          <rPr>
            <b/>
            <sz val="10"/>
            <rFont val="Tahoma"/>
            <family val="2"/>
          </rPr>
          <t xml:space="preserve">JODY M </t>
        </r>
        <r>
          <rPr>
            <sz val="10"/>
            <rFont val="Tahoma"/>
            <family val="0"/>
          </rPr>
          <t xml:space="preserve">- DX: 06/2005
</t>
        </r>
      </text>
    </comment>
    <comment ref="M213" authorId="1">
      <text>
        <r>
          <rPr>
            <b/>
            <sz val="8"/>
            <color indexed="12"/>
            <rFont val="Tahoma"/>
            <family val="2"/>
          </rPr>
          <t xml:space="preserve">
</t>
        </r>
        <r>
          <rPr>
            <sz val="10"/>
            <color indexed="8"/>
            <rFont val="Tahoma"/>
            <family val="2"/>
          </rPr>
          <t xml:space="preserve">4/29/08
  I also had good results after one cycle of Revlimid (15mg for my
body weight).    The tonsil went back to normal and the neck nodes
disappeared, but then I developed a severe body rash.    My Revlimid
was also prescribed with Decadron - so that may have been a
contributing factor to the rash.    Medrol dose pack cleared it up,
and I have been off Revlimid for 5 weeks.   I was to have started
again yesterday, but my WBC was low - so waiting another week.   My recent PET/CAT scan showed pelvic nodes still there, but in the 1-2cm range with SUV's ranging 2.8-3.7
5/13/08 - I was also "hit" with the news of blastoid transformation in
February.  I had a right tonsil and several nodes on the right neck
which were growing very fast.  My oncologist started me on Revlimid
and Decadron, and the tonsil and nodes disappeared to the naked eye in one month.  The bad news was that I developed a severe rash and was told I might never be able to take Revlimid again.  After six weeks off, I have just started the drug again at a lower dose as a
trial.  Dennis Gibson, on this list, is another with blastoid
transformation who has had excellent results from two cycles of
Revlimid.  (See his post 4/29).
</t>
        </r>
      </text>
    </comment>
    <comment ref="I217" authorId="0">
      <text>
        <r>
          <rPr>
            <b/>
            <sz val="10"/>
            <rFont val="Tahoma"/>
            <family val="2"/>
          </rPr>
          <t xml:space="preserve">JOHN O </t>
        </r>
        <r>
          <rPr>
            <sz val="10"/>
            <rFont val="Tahoma"/>
            <family val="0"/>
          </rPr>
          <t xml:space="preserve">- DX: 06/2005
Enlarged spleen
Tonsils removed and found MCL - 10% BMI
TX:  RHCVAD(abababab)
</t>
        </r>
      </text>
    </comment>
    <comment ref="M217" authorId="0">
      <text>
        <r>
          <rPr>
            <sz val="10"/>
            <rFont val="Tahoma"/>
            <family val="0"/>
          </rPr>
          <t xml:space="preserve">01/2006
Just finished RHCVAD
</t>
        </r>
      </text>
    </comment>
    <comment ref="I218" authorId="0">
      <text>
        <r>
          <rPr>
            <b/>
            <sz val="10"/>
            <rFont val="Tahoma"/>
            <family val="2"/>
          </rPr>
          <t>RANDY P</t>
        </r>
        <r>
          <rPr>
            <sz val="10"/>
            <rFont val="Tahoma"/>
            <family val="0"/>
          </rPr>
          <t xml:space="preserve"> - DX: 2/05
TX:  CHOP X 7</t>
        </r>
      </text>
    </comment>
    <comment ref="M218" authorId="0">
      <text>
        <r>
          <rPr>
            <sz val="10"/>
            <rFont val="Tahoma"/>
            <family val="0"/>
          </rPr>
          <t>So far CR as of 01/18/2006
Decided against SCT and will W&amp;W</t>
        </r>
      </text>
    </comment>
    <comment ref="I184" authorId="0">
      <text>
        <r>
          <rPr>
            <b/>
            <sz val="10"/>
            <rFont val="Tahoma"/>
            <family val="2"/>
          </rPr>
          <t>CHERYL S</t>
        </r>
        <r>
          <rPr>
            <sz val="10"/>
            <rFont val="Tahoma"/>
            <family val="0"/>
          </rPr>
          <t xml:space="preserve"> - DX: Dec 2004 Lymph nodes and BMI
TX: RCHOP +R HCVAD(ababab)
 AMD 3100 Drug trial
This  drug proved effective in mobilizing Stem Cells without chemo
</t>
        </r>
      </text>
    </comment>
    <comment ref="M184" authorId="1">
      <text>
        <r>
          <rPr>
            <sz val="10"/>
            <rFont val="Tahoma"/>
            <family val="2"/>
          </rPr>
          <t xml:space="preserve"> PET/CT April 07 clear. BMB coming Aug 07. </t>
        </r>
        <r>
          <rPr>
            <sz val="8"/>
            <rFont val="Tahoma"/>
            <family val="0"/>
          </rPr>
          <t xml:space="preserve">
</t>
        </r>
      </text>
    </comment>
    <comment ref="I221" authorId="0">
      <text>
        <r>
          <rPr>
            <b/>
            <sz val="10"/>
            <rFont val="Tahoma"/>
            <family val="2"/>
          </rPr>
          <t>WENDY S</t>
        </r>
        <r>
          <rPr>
            <sz val="10"/>
            <rFont val="Tahoma"/>
            <family val="0"/>
          </rPr>
          <t xml:space="preserve"> - DX 2/2005
Lump on Neck: DX: MCL with 5% BMI
TX : x 5 RHCVAD, Modified 
08-11/2005 Stem Cell collection - lots of G shots. Then TBI for 4 days. Mild stroke during Xplant.
By 12/15/2005 complete recovery from AutoSCT and stroke. </t>
        </r>
      </text>
    </comment>
    <comment ref="M221" authorId="0">
      <text>
        <r>
          <rPr>
            <sz val="10"/>
            <rFont val="Tahoma"/>
            <family val="0"/>
          </rPr>
          <t xml:space="preserve">05/07: Completed post SCT tests and still CR and working
</t>
        </r>
      </text>
    </comment>
    <comment ref="I222" authorId="0">
      <text>
        <r>
          <rPr>
            <b/>
            <sz val="10"/>
            <rFont val="Tahoma"/>
            <family val="2"/>
          </rPr>
          <t>TOM SE</t>
        </r>
        <r>
          <rPr>
            <sz val="10"/>
            <rFont val="Tahoma"/>
            <family val="0"/>
          </rPr>
          <t xml:space="preserve"> - DX:07/2005 Stg II-IV
TX: Finished RCHOPx6  11/01/2005 
Auto PBSCT 12/05</t>
        </r>
      </text>
    </comment>
    <comment ref="M222" authorId="0">
      <text>
        <r>
          <rPr>
            <sz val="10"/>
            <rFont val="Tahoma"/>
            <family val="0"/>
          </rPr>
          <t xml:space="preserve">06/07 Working full time since 10/06 with major fatigue. Morphine for pain in feet, leg and back.
</t>
        </r>
      </text>
    </comment>
    <comment ref="I223" authorId="0">
      <text>
        <r>
          <rPr>
            <b/>
            <sz val="10"/>
            <rFont val="Tahoma"/>
            <family val="2"/>
          </rPr>
          <t xml:space="preserve">TOM SH </t>
        </r>
        <r>
          <rPr>
            <sz val="10"/>
            <rFont val="Tahoma"/>
            <family val="2"/>
          </rPr>
          <t xml:space="preserve">- by wife Linda
DX 01/2005
TX: START RHCVAD 02/05. Completed 8 cycles 7/31 abababab.  CR1 04/05. </t>
        </r>
      </text>
    </comment>
    <comment ref="M223" authorId="0">
      <text>
        <r>
          <rPr>
            <sz val="10"/>
            <rFont val="Tahoma"/>
            <family val="0"/>
          </rPr>
          <t xml:space="preserve">Still CR 5/07
</t>
        </r>
      </text>
    </comment>
    <comment ref="I225" authorId="0">
      <text>
        <r>
          <rPr>
            <b/>
            <sz val="10"/>
            <rFont val="Tahoma"/>
            <family val="2"/>
          </rPr>
          <t xml:space="preserve">RHONDA SC </t>
        </r>
        <r>
          <rPr>
            <sz val="10"/>
            <rFont val="Tahoma"/>
            <family val="0"/>
          </rPr>
          <t>- DX: 11/2005
TX: CHOP + R X 3</t>
        </r>
      </text>
    </comment>
    <comment ref="M225" authorId="0">
      <text>
        <r>
          <rPr>
            <sz val="10"/>
            <rFont val="Tahoma"/>
            <family val="0"/>
          </rPr>
          <t xml:space="preserve">02/2006 - Plan to continue until x 6 CHOP
</t>
        </r>
      </text>
    </comment>
    <comment ref="I227" authorId="0">
      <text>
        <r>
          <rPr>
            <b/>
            <sz val="10"/>
            <rFont val="Tahoma"/>
            <family val="2"/>
          </rPr>
          <t>JERRY T</t>
        </r>
        <r>
          <rPr>
            <sz val="10"/>
            <rFont val="Tahoma"/>
            <family val="2"/>
          </rPr>
          <t xml:space="preserve"> - DX 12/05 
TX: RCHOP</t>
        </r>
        <r>
          <rPr>
            <sz val="8"/>
            <rFont val="Tahoma"/>
            <family val="0"/>
          </rPr>
          <t xml:space="preserve">
</t>
        </r>
      </text>
    </comment>
    <comment ref="M227" authorId="0">
      <text>
        <r>
          <rPr>
            <sz val="10"/>
            <rFont val="Tahoma"/>
            <family val="0"/>
          </rPr>
          <t xml:space="preserve">02/03/06Just finished CHOP, planning AutoSCT
</t>
        </r>
      </text>
    </comment>
    <comment ref="I229" authorId="0">
      <text>
        <r>
          <rPr>
            <b/>
            <sz val="10"/>
            <rFont val="Tahoma"/>
            <family val="2"/>
          </rPr>
          <t xml:space="preserve">KARL W </t>
        </r>
        <r>
          <rPr>
            <sz val="10"/>
            <rFont val="Tahoma"/>
            <family val="2"/>
          </rPr>
          <t xml:space="preserve">- DX: 2003 1st Follic, then Hodgkins, then nothing, then MCL.
W&amp;W because of heart condition. </t>
        </r>
        <r>
          <rPr>
            <sz val="8"/>
            <rFont val="Tahoma"/>
            <family val="0"/>
          </rPr>
          <t xml:space="preserve">
</t>
        </r>
      </text>
    </comment>
    <comment ref="I230" authorId="1">
      <text>
        <r>
          <rPr>
            <b/>
            <sz val="10"/>
            <rFont val="Tahoma"/>
            <family val="2"/>
          </rPr>
          <t>MARTIN W</t>
        </r>
        <r>
          <rPr>
            <sz val="10"/>
            <rFont val="Tahoma"/>
            <family val="2"/>
          </rPr>
          <t xml:space="preserve"> : DX 2005 
TX: 7 rounds of chemo and a stem cell transplant</t>
        </r>
        <r>
          <rPr>
            <sz val="8"/>
            <rFont val="Tahoma"/>
            <family val="0"/>
          </rPr>
          <t xml:space="preserve">
</t>
        </r>
      </text>
    </comment>
    <comment ref="M230" authorId="1">
      <text>
        <r>
          <rPr>
            <sz val="10"/>
            <rFont val="Tahoma"/>
            <family val="2"/>
          </rPr>
          <t>8/07- Doing very well</t>
        </r>
        <r>
          <rPr>
            <sz val="8"/>
            <rFont val="Tahoma"/>
            <family val="0"/>
          </rPr>
          <t xml:space="preserve">
</t>
        </r>
        <r>
          <rPr>
            <sz val="10"/>
            <rFont val="Tahoma"/>
            <family val="2"/>
          </rPr>
          <t>12/07 - So far so good.</t>
        </r>
      </text>
    </comment>
    <comment ref="I231" authorId="0">
      <text>
        <r>
          <rPr>
            <b/>
            <sz val="10"/>
            <rFont val="Tahoma"/>
            <family val="2"/>
          </rPr>
          <t xml:space="preserve">SCOTT W </t>
        </r>
        <r>
          <rPr>
            <sz val="10"/>
            <rFont val="Tahoma"/>
            <family val="2"/>
          </rPr>
          <t>- DX: O5/2005 15% BMI 
 TX: RHCVAD  (abababab)- CR after(ababab) CR-12/2005
 MD ANDERSON   - may need stem cell xplant but considering W&amp;W</t>
        </r>
        <r>
          <rPr>
            <sz val="8"/>
            <rFont val="Tahoma"/>
            <family val="0"/>
          </rPr>
          <t xml:space="preserve">
</t>
        </r>
        <r>
          <rPr>
            <sz val="10"/>
            <rFont val="Tahoma"/>
            <family val="2"/>
          </rPr>
          <t>CR 2005</t>
        </r>
      </text>
    </comment>
    <comment ref="I234" authorId="1">
      <text>
        <r>
          <rPr>
            <b/>
            <sz val="10"/>
            <rFont val="Tahoma"/>
            <family val="2"/>
          </rPr>
          <t xml:space="preserve">PETER C </t>
        </r>
        <r>
          <rPr>
            <sz val="10"/>
            <rFont val="Tahoma"/>
            <family val="2"/>
          </rPr>
          <t>(si)</t>
        </r>
        <r>
          <rPr>
            <b/>
            <sz val="10"/>
            <rFont val="Tahoma"/>
            <family val="2"/>
          </rPr>
          <t xml:space="preserve">
 </t>
        </r>
        <r>
          <rPr>
            <sz val="10"/>
            <rFont val="Tahoma"/>
            <family val="2"/>
          </rPr>
          <t xml:space="preserve">DX 4/06 - No treatment at this time
</t>
        </r>
      </text>
    </comment>
    <comment ref="I242" authorId="1">
      <text>
        <r>
          <rPr>
            <b/>
            <sz val="10"/>
            <rFont val="Tahoma"/>
            <family val="2"/>
          </rPr>
          <t xml:space="preserve">TOM K-
</t>
        </r>
        <r>
          <rPr>
            <sz val="10"/>
            <rFont val="Tahoma"/>
            <family val="2"/>
          </rPr>
          <t xml:space="preserve"> DX: 10/06  Blastic 
TX: 2/07 RCHOPx5</t>
        </r>
        <r>
          <rPr>
            <sz val="8"/>
            <rFont val="Tahoma"/>
            <family val="2"/>
          </rPr>
          <t xml:space="preserve">
</t>
        </r>
        <r>
          <rPr>
            <sz val="8"/>
            <rFont val="Tahoma"/>
            <family val="0"/>
          </rPr>
          <t xml:space="preserve">
</t>
        </r>
      </text>
    </comment>
    <comment ref="I235" authorId="1">
      <text>
        <r>
          <rPr>
            <b/>
            <sz val="10"/>
            <rFont val="Tahoma"/>
            <family val="2"/>
          </rPr>
          <t xml:space="preserve">DOLORES F for father </t>
        </r>
        <r>
          <rPr>
            <sz val="10"/>
            <rFont val="Tahoma"/>
            <family val="2"/>
          </rPr>
          <t xml:space="preserve">
DX: 9/06 
TX: RHCVAD x7 and several maint R over 2 mos.
CR1</t>
        </r>
      </text>
    </comment>
    <comment ref="I318" authorId="0">
      <text>
        <r>
          <rPr>
            <b/>
            <sz val="10"/>
            <rFont val="Tahoma"/>
            <family val="2"/>
          </rPr>
          <t xml:space="preserve"> LOU G</t>
        </r>
        <r>
          <rPr>
            <sz val="10"/>
            <rFont val="Tahoma"/>
            <family val="0"/>
          </rPr>
          <t xml:space="preserve">
 DX: 3/06 Stage IVB blastic-type mantle cell, bulky tumors, splenomegaly, heavy bone marrow conversion; 
TX: 1 x CHOP / 1 x R-CHOP; 
Now bilateral pleural effusions worsening on R-CHOP; trying Velcade + Rituxan next week. (Approx June 1 2006)
</t>
        </r>
      </text>
    </comment>
    <comment ref="I239" authorId="0">
      <text>
        <r>
          <rPr>
            <b/>
            <sz val="10"/>
            <rFont val="Tahoma"/>
            <family val="2"/>
          </rPr>
          <t xml:space="preserve">PETE H </t>
        </r>
        <r>
          <rPr>
            <sz val="10"/>
            <rFont val="Tahoma"/>
            <family val="2"/>
          </rPr>
          <t>(wife Kathy posts)</t>
        </r>
        <r>
          <rPr>
            <sz val="10"/>
            <rFont val="Tahoma"/>
            <family val="0"/>
          </rPr>
          <t xml:space="preserve">
DX:  2/06 Diffuse MCL
TX: RHCVADx6 Remission 70 days except for colon.
</t>
        </r>
        <r>
          <rPr>
            <sz val="10"/>
            <rFont val="Tahoma"/>
            <family val="2"/>
          </rPr>
          <t>MD Anderson auto sct 8/06. CR.</t>
        </r>
        <r>
          <rPr>
            <sz val="10"/>
            <rFont val="Tahoma"/>
            <family val="0"/>
          </rPr>
          <t xml:space="preserve">
</t>
        </r>
      </text>
    </comment>
    <comment ref="L239" authorId="1">
      <text>
        <r>
          <rPr>
            <sz val="10"/>
            <rFont val="Tahoma"/>
            <family val="2"/>
          </rPr>
          <t>8/07 Still remission</t>
        </r>
        <r>
          <rPr>
            <sz val="8"/>
            <rFont val="Tahoma"/>
            <family val="0"/>
          </rPr>
          <t xml:space="preserve">
</t>
        </r>
        <r>
          <rPr>
            <sz val="10"/>
            <rFont val="Tahoma"/>
            <family val="2"/>
          </rPr>
          <t xml:space="preserve">But sometimes nagging pain below left ribs just like before DX. 
9/07
CT scan showed slightly enlarged lymph nodes. Will go retest in 2 mo to see if there is relapse.
11/06/07 - Good News - Just got back from MD Anderson and my husband Pete just got a clean bill
of "NO SIGN OF LYMPHOMA
5/19/08 - Pete has the shingles on the left side of his face. His eye was
completely swollen shut yesterday morning but today we can actually see
half an eye-ball. He is much better!
Katherine
Wife of Pete
Oklahoma
</t>
        </r>
      </text>
    </comment>
    <comment ref="I248" authorId="1">
      <text>
        <r>
          <rPr>
            <b/>
            <sz val="10"/>
            <rFont val="Tahoma"/>
            <family val="2"/>
          </rPr>
          <t>RACHEL M</t>
        </r>
        <r>
          <rPr>
            <sz val="10"/>
            <rFont val="Tahoma"/>
            <family val="2"/>
          </rPr>
          <t xml:space="preserve"> (si - daughter reporting on Father )</t>
        </r>
        <r>
          <rPr>
            <b/>
            <sz val="8"/>
            <rFont val="Tahoma"/>
            <family val="0"/>
          </rPr>
          <t xml:space="preserve">
</t>
        </r>
        <r>
          <rPr>
            <sz val="10"/>
            <rFont val="Tahoma"/>
            <family val="2"/>
          </rPr>
          <t>DX: 8/06 w/indolent
MCL stage IV, nodular, with 50% BMI  W &amp; W</t>
        </r>
        <r>
          <rPr>
            <b/>
            <sz val="8"/>
            <rFont val="Tahoma"/>
            <family val="0"/>
          </rPr>
          <t xml:space="preserve">
</t>
        </r>
      </text>
    </comment>
    <comment ref="I253" authorId="1">
      <text>
        <r>
          <rPr>
            <b/>
            <sz val="10"/>
            <rFont val="Tahoma"/>
            <family val="2"/>
          </rPr>
          <t>MIKE S.</t>
        </r>
        <r>
          <rPr>
            <sz val="10"/>
            <rFont val="Tahoma"/>
            <family val="2"/>
          </rPr>
          <t xml:space="preserve"> 
 DX 5/06 Stg IV
5 rounds modified
hyperCVAD + R   followed by Rituxan &amp; Velcade once each week for the following two weeks, making a 3 week course of treatment.
CR  07/06
10/06 MiniAllo SCT transplant at Seattle CCA.
</t>
        </r>
        <r>
          <rPr>
            <sz val="8"/>
            <rFont val="Tahoma"/>
            <family val="0"/>
          </rPr>
          <t xml:space="preserve">
</t>
        </r>
      </text>
    </comment>
    <comment ref="I260" authorId="1">
      <text>
        <r>
          <rPr>
            <b/>
            <sz val="10"/>
            <rFont val="Tahoma"/>
            <family val="2"/>
          </rPr>
          <t>HOWARD W.</t>
        </r>
        <r>
          <rPr>
            <sz val="10"/>
            <rFont val="Tahoma"/>
            <family val="2"/>
          </rPr>
          <t xml:space="preserve">
 DX: 9/06  
TX: R-Chop x 8
R maint 1x/ 2 mos</t>
        </r>
      </text>
    </comment>
    <comment ref="L260" authorId="1">
      <text>
        <r>
          <rPr>
            <sz val="10"/>
            <rFont val="Tahoma"/>
            <family val="2"/>
          </rPr>
          <t xml:space="preserve">CR1 Feb07 
R maint 2 mos apart
PET 06/07 shows abdom aorta nodes 2 cm and intermediate activity
Considering mini Allo SCT. 
</t>
        </r>
      </text>
    </comment>
    <comment ref="I259" authorId="0">
      <text>
        <r>
          <rPr>
            <b/>
            <sz val="10"/>
            <rFont val="Tahoma"/>
            <family val="2"/>
          </rPr>
          <t xml:space="preserve">DICK W </t>
        </r>
        <r>
          <rPr>
            <sz val="10"/>
            <rFont val="Tahoma"/>
            <family val="0"/>
          </rPr>
          <t>- DX: 04/2006
TX: 
 4xR-CHOP, April 06 
HCVAD 10/06</t>
        </r>
      </text>
    </comment>
    <comment ref="I241" authorId="1">
      <text>
        <r>
          <rPr>
            <b/>
            <sz val="10"/>
            <rFont val="Tahoma"/>
            <family val="2"/>
          </rPr>
          <t xml:space="preserve">KEN (si -Father )
 </t>
        </r>
        <r>
          <rPr>
            <sz val="10"/>
            <rFont val="Tahoma"/>
            <family val="2"/>
          </rPr>
          <t>DX: 5/06, Follicular NHL Stage IV. 10% BM. Then Blastic MCL and possible large cell - with recent involvement of lacrimal glands and various subcutaneous nodules.
TX:  Stable with Rituxan for 8 months</t>
        </r>
      </text>
    </comment>
    <comment ref="I265" authorId="1">
      <text>
        <r>
          <rPr>
            <b/>
            <sz val="10"/>
            <rFont val="Tahoma"/>
            <family val="2"/>
          </rPr>
          <t xml:space="preserve">SUSAN C
</t>
        </r>
        <r>
          <rPr>
            <sz val="10"/>
            <rFont val="Tahoma"/>
            <family val="2"/>
          </rPr>
          <t xml:space="preserve"> DX: 02/2007 Stg IV Blastic
TX:3/07 RHCVAD (ab,ab)
Lower dose on second b (2b)
We'll be harvesting stem cells for an auto. stem cell transplant, and it looks doubtful if I'll be able to receive any more courses of Hyper CVAD.
My doctor is concerned that I may have developed myelodisplastic syndrome and has scheduled a bone marrow biopsy for next week.
12/07 - Just completed my auto stem cell transplant after
Hyper CVAD + R (AB AA). I'm on day 35 and feeling full
of vim and vigor. Now if only the platelets would rise.
</t>
        </r>
      </text>
    </comment>
    <comment ref="I269" authorId="1">
      <text>
        <r>
          <rPr>
            <b/>
            <sz val="10"/>
            <rFont val="Tahoma"/>
            <family val="2"/>
          </rPr>
          <t xml:space="preserve">JOHN G </t>
        </r>
        <r>
          <rPr>
            <sz val="10"/>
            <rFont val="Tahoma"/>
            <family val="2"/>
          </rPr>
          <t>(wife Phyllis posts)</t>
        </r>
        <r>
          <rPr>
            <b/>
            <sz val="10"/>
            <rFont val="Tahoma"/>
            <family val="2"/>
          </rPr>
          <t xml:space="preserve">
</t>
        </r>
        <r>
          <rPr>
            <sz val="10"/>
            <rFont val="Tahoma"/>
            <family val="2"/>
          </rPr>
          <t>DX:02/ 2007 BM only.
TX: RHCVADx2 (ab)</t>
        </r>
        <r>
          <rPr>
            <sz val="8"/>
            <rFont val="Tahoma"/>
            <family val="2"/>
          </rPr>
          <t xml:space="preserve">
</t>
        </r>
        <r>
          <rPr>
            <sz val="8"/>
            <rFont val="Tahoma"/>
            <family val="0"/>
          </rPr>
          <t xml:space="preserve">
</t>
        </r>
        <r>
          <rPr>
            <sz val="10"/>
            <rFont val="Tahoma"/>
            <family val="2"/>
          </rPr>
          <t>Plan to complete course of RHCVAD. Second round complete. Future Auto SCT.</t>
        </r>
      </text>
    </comment>
    <comment ref="I261" authorId="1">
      <text>
        <r>
          <rPr>
            <b/>
            <sz val="10"/>
            <rFont val="Tahoma"/>
            <family val="2"/>
          </rPr>
          <t xml:space="preserve">CARROLE UNK </t>
        </r>
        <r>
          <rPr>
            <sz val="10"/>
            <rFont val="Tahoma"/>
            <family val="2"/>
          </rPr>
          <t>(Posts by Fiance' Bruce K)
DX: 12/06 Blastic Stg IV, 90% BM involved.
TX: RHCVAD ongoing 04/07.</t>
        </r>
      </text>
    </comment>
    <comment ref="I280" authorId="1">
      <text>
        <r>
          <rPr>
            <b/>
            <sz val="10"/>
            <rFont val="Tahoma"/>
            <family val="2"/>
          </rPr>
          <t xml:space="preserve">COLIN T 
</t>
        </r>
        <r>
          <rPr>
            <sz val="10"/>
            <rFont val="Tahoma"/>
            <family val="2"/>
          </rPr>
          <t xml:space="preserve"> DX: 1/07 Blastic
 TX:  R-hyperCVAD
After treatment planned stem cell transplant - allogeneic  </t>
        </r>
        <r>
          <rPr>
            <sz val="8"/>
            <rFont val="Tahoma"/>
            <family val="0"/>
          </rPr>
          <t xml:space="preserve">
</t>
        </r>
        <r>
          <rPr>
            <sz val="10"/>
            <rFont val="Tahoma"/>
            <family val="2"/>
          </rPr>
          <t xml:space="preserve">06/07 HCVAD ongoing. Remission after Cycle 2A. Some small issues but progressing well.
10/01/07 - I'm now day 18 post-transplant, and although  
I'm very (very!) tired, most other things seem OK.
</t>
        </r>
      </text>
    </comment>
    <comment ref="I324" authorId="0">
      <text>
        <r>
          <rPr>
            <b/>
            <sz val="10"/>
            <rFont val="Tahoma"/>
            <family val="2"/>
          </rPr>
          <t xml:space="preserve">SUZANNE S </t>
        </r>
        <r>
          <rPr>
            <sz val="10"/>
            <rFont val="Tahoma"/>
            <family val="2"/>
          </rPr>
          <t>(si is her mom)</t>
        </r>
        <r>
          <rPr>
            <b/>
            <sz val="10"/>
            <rFont val="Tahoma"/>
            <family val="2"/>
          </rPr>
          <t>-</t>
        </r>
        <r>
          <rPr>
            <sz val="10"/>
            <rFont val="Tahoma"/>
            <family val="2"/>
          </rPr>
          <t xml:space="preserve"> 
DX: 10/04: 
Anaemic condition prompted tests and resulted in MCL DX
Some BMI
Many small &lt; 1CM nodes. 
Am in W&amp;W
</t>
        </r>
        <r>
          <rPr>
            <sz val="8"/>
            <rFont val="Tahoma"/>
            <family val="0"/>
          </rPr>
          <t xml:space="preserve">
</t>
        </r>
      </text>
    </comment>
    <comment ref="M324" authorId="0">
      <text>
        <r>
          <rPr>
            <sz val="10"/>
            <rFont val="Tahoma"/>
            <family val="0"/>
          </rPr>
          <t xml:space="preserve">Passed away 2005
</t>
        </r>
      </text>
    </comment>
    <comment ref="I331" authorId="0">
      <text>
        <r>
          <rPr>
            <b/>
            <sz val="10"/>
            <rFont val="Tahoma"/>
            <family val="2"/>
          </rPr>
          <t xml:space="preserve">RACHEL M </t>
        </r>
        <r>
          <rPr>
            <sz val="10"/>
            <rFont val="Tahoma"/>
            <family val="2"/>
          </rPr>
          <t>- DX: 2005
TX: RCHOP x 6</t>
        </r>
        <r>
          <rPr>
            <sz val="8"/>
            <rFont val="Tahoma"/>
            <family val="0"/>
          </rPr>
          <t xml:space="preserve">
cr per ct scans 7/05 -
6/06, </t>
        </r>
      </text>
    </comment>
    <comment ref="M331" authorId="1">
      <text>
        <r>
          <rPr>
            <sz val="10"/>
            <rFont val="Tahoma"/>
            <family val="2"/>
          </rPr>
          <t>Died 1/17/07</t>
        </r>
        <r>
          <rPr>
            <sz val="8"/>
            <rFont val="Tahoma"/>
            <family val="0"/>
          </rPr>
          <t xml:space="preserve">
</t>
        </r>
      </text>
    </comment>
    <comment ref="I353" authorId="0">
      <text>
        <r>
          <rPr>
            <b/>
            <sz val="10"/>
            <rFont val="Tahoma"/>
            <family val="2"/>
          </rPr>
          <t xml:space="preserve">MIKE H </t>
        </r>
        <r>
          <rPr>
            <sz val="10"/>
            <rFont val="Tahoma"/>
            <family val="2"/>
          </rPr>
          <t>- DX: 11/02</t>
        </r>
      </text>
    </comment>
    <comment ref="J353" authorId="0">
      <text>
        <r>
          <rPr>
            <sz val="10"/>
            <rFont val="Tahoma"/>
            <family val="2"/>
          </rPr>
          <t>8/04
Rituxan x 4
10/04
RHCVAD(ababa)</t>
        </r>
      </text>
    </comment>
    <comment ref="L353" authorId="0">
      <text>
        <r>
          <rPr>
            <sz val="10"/>
            <rFont val="Tahoma"/>
            <family val="2"/>
          </rPr>
          <t xml:space="preserve">1/05
Start Rituxan Maitenance every
other month
</t>
        </r>
      </text>
    </comment>
    <comment ref="M353" authorId="0">
      <text>
        <r>
          <rPr>
            <sz val="10"/>
            <rFont val="Tahoma"/>
            <family val="0"/>
          </rPr>
          <t xml:space="preserve">Mike passed away 02/2006
Fever of 102 
</t>
        </r>
      </text>
    </comment>
    <comment ref="I354" authorId="0">
      <text>
        <r>
          <rPr>
            <b/>
            <sz val="10"/>
            <rFont val="Tahoma"/>
            <family val="2"/>
          </rPr>
          <t xml:space="preserve">DENNIS K </t>
        </r>
        <r>
          <rPr>
            <sz val="10"/>
            <rFont val="Tahoma"/>
            <family val="2"/>
          </rPr>
          <t>- DX 1998 
TX = CHOP + RADIATION TO NECK NODES</t>
        </r>
        <r>
          <rPr>
            <sz val="8"/>
            <rFont val="Tahoma"/>
            <family val="0"/>
          </rPr>
          <t xml:space="preserve">
</t>
        </r>
      </text>
    </comment>
    <comment ref="J354" authorId="0">
      <text>
        <r>
          <rPr>
            <sz val="10"/>
            <rFont val="Tahoma"/>
            <family val="2"/>
          </rPr>
          <t>2nd TX = ESHAP+
MTX/ARA-C  + ICE + RITUXAN</t>
        </r>
        <r>
          <rPr>
            <sz val="8"/>
            <rFont val="Tahoma"/>
            <family val="0"/>
          </rPr>
          <t xml:space="preserve">
</t>
        </r>
      </text>
    </comment>
    <comment ref="M354" authorId="0">
      <text>
        <r>
          <rPr>
            <sz val="10"/>
            <rFont val="Tahoma"/>
            <family val="2"/>
          </rPr>
          <t>Passed away at age 60
06/17/02</t>
        </r>
        <r>
          <rPr>
            <sz val="8"/>
            <rFont val="Tahoma"/>
            <family val="0"/>
          </rPr>
          <t xml:space="preserve">
</t>
        </r>
      </text>
    </comment>
    <comment ref="I351" authorId="0">
      <text>
        <r>
          <rPr>
            <b/>
            <sz val="10"/>
            <rFont val="Tahoma"/>
            <family val="2"/>
          </rPr>
          <t>LOUIS DG</t>
        </r>
        <r>
          <rPr>
            <sz val="10"/>
            <rFont val="Tahoma"/>
            <family val="2"/>
          </rPr>
          <t xml:space="preserve"> - DX: 10/97
TX: CHOP X 7
</t>
        </r>
      </text>
    </comment>
    <comment ref="J351" authorId="0">
      <text>
        <r>
          <rPr>
            <sz val="10"/>
            <rFont val="Tahoma"/>
            <family val="2"/>
          </rPr>
          <t>Fludaribine+Cytoxin x 5
R x 4</t>
        </r>
      </text>
    </comment>
    <comment ref="M351" authorId="0">
      <text>
        <r>
          <rPr>
            <sz val="10"/>
            <rFont val="Tahoma"/>
            <family val="2"/>
          </rPr>
          <t>Immune system greatly impared by chemo.
Despite 34 transfusions passed away 10/27/01</t>
        </r>
        <r>
          <rPr>
            <sz val="8"/>
            <rFont val="Tahoma"/>
            <family val="0"/>
          </rPr>
          <t xml:space="preserve">
</t>
        </r>
      </text>
    </comment>
    <comment ref="I352" authorId="0">
      <text>
        <r>
          <rPr>
            <b/>
            <sz val="10"/>
            <rFont val="Tahoma"/>
            <family val="2"/>
          </rPr>
          <t xml:space="preserve">LUCY E </t>
        </r>
        <r>
          <rPr>
            <sz val="10"/>
            <rFont val="Tahoma"/>
            <family val="2"/>
          </rPr>
          <t>- DX:- 6/97
Enlarged Spleen
TX: CVP X 6</t>
        </r>
        <r>
          <rPr>
            <sz val="8"/>
            <rFont val="Tahoma"/>
            <family val="0"/>
          </rPr>
          <t xml:space="preserve">
</t>
        </r>
      </text>
    </comment>
    <comment ref="J352" authorId="0">
      <text>
        <r>
          <rPr>
            <sz val="8"/>
            <rFont val="Tahoma"/>
            <family val="0"/>
          </rPr>
          <t xml:space="preserve">CVP X 6
</t>
        </r>
      </text>
    </comment>
    <comment ref="K352" authorId="0">
      <text>
        <r>
          <rPr>
            <sz val="8"/>
            <rFont val="Tahoma"/>
            <family val="0"/>
          </rPr>
          <t xml:space="preserve">RITUXAN X 4
</t>
        </r>
      </text>
    </comment>
    <comment ref="L352" authorId="0">
      <text>
        <r>
          <rPr>
            <sz val="8"/>
            <rFont val="Tahoma"/>
            <family val="0"/>
          </rPr>
          <t xml:space="preserve">MINE X 4
</t>
        </r>
      </text>
    </comment>
    <comment ref="M352" authorId="0">
      <text>
        <r>
          <rPr>
            <sz val="8"/>
            <rFont val="Tahoma"/>
            <family val="0"/>
          </rPr>
          <t xml:space="preserve">EPOCH X 2
THEN
REPOCH X 3
</t>
        </r>
        <r>
          <rPr>
            <sz val="10"/>
            <rFont val="Tahoma"/>
            <family val="2"/>
          </rPr>
          <t>Passed away 5/5/01</t>
        </r>
      </text>
    </comment>
    <comment ref="I356" authorId="0">
      <text>
        <r>
          <rPr>
            <b/>
            <sz val="10"/>
            <rFont val="Tahoma"/>
            <family val="2"/>
          </rPr>
          <t>DALE P</t>
        </r>
        <r>
          <rPr>
            <sz val="10"/>
            <rFont val="Tahoma"/>
            <family val="2"/>
          </rPr>
          <t xml:space="preserve"> - DX: early 1997
HCVAD + Methotrexate
ARA-C &amp;TBI</t>
        </r>
      </text>
    </comment>
    <comment ref="J356" authorId="0">
      <text>
        <r>
          <rPr>
            <sz val="10"/>
            <rFont val="Tahoma"/>
            <family val="2"/>
          </rPr>
          <t>Auto PBSCT
7/98</t>
        </r>
      </text>
    </comment>
    <comment ref="K356" authorId="0">
      <text>
        <r>
          <rPr>
            <sz val="10"/>
            <rFont val="Tahoma"/>
            <family val="2"/>
          </rPr>
          <t>3 chemo ? Cycles in early 2000</t>
        </r>
        <r>
          <rPr>
            <sz val="8"/>
            <rFont val="Tahoma"/>
            <family val="0"/>
          </rPr>
          <t xml:space="preserve">
</t>
        </r>
      </text>
    </comment>
    <comment ref="L356" authorId="0">
      <text>
        <r>
          <rPr>
            <sz val="10"/>
            <rFont val="Tahoma"/>
            <family val="2"/>
          </rPr>
          <t xml:space="preserve">2/2001 mini allo SCT (sister)
</t>
        </r>
      </text>
    </comment>
    <comment ref="M356" authorId="0">
      <text>
        <r>
          <rPr>
            <sz val="10"/>
            <rFont val="Tahoma"/>
            <family val="2"/>
          </rPr>
          <t>Dale passed away 9/26/01</t>
        </r>
        <r>
          <rPr>
            <sz val="8"/>
            <rFont val="Tahoma"/>
            <family val="0"/>
          </rPr>
          <t xml:space="preserve">
</t>
        </r>
      </text>
    </comment>
    <comment ref="I358" authorId="0">
      <text>
        <r>
          <rPr>
            <b/>
            <sz val="10"/>
            <rFont val="Tahoma"/>
            <family val="2"/>
          </rPr>
          <t>RAY S</t>
        </r>
        <r>
          <rPr>
            <sz val="10"/>
            <rFont val="Tahoma"/>
            <family val="2"/>
          </rPr>
          <t xml:space="preserve"> -
</t>
        </r>
        <r>
          <rPr>
            <sz val="10"/>
            <color indexed="8"/>
            <rFont val="Tahoma"/>
            <family val="2"/>
          </rPr>
          <t xml:space="preserve">DX:1999 </t>
        </r>
        <r>
          <rPr>
            <sz val="10"/>
            <rFont val="Tahoma"/>
            <family val="2"/>
          </rPr>
          <t xml:space="preserve">
Swollen Nodes</t>
        </r>
      </text>
    </comment>
    <comment ref="J358" authorId="0">
      <text>
        <r>
          <rPr>
            <sz val="10"/>
            <rFont val="Tahoma"/>
            <family val="2"/>
          </rPr>
          <t>PMitCeBO
+ Rituxan x 4
CR</t>
        </r>
      </text>
    </comment>
    <comment ref="K358" authorId="0">
      <text>
        <r>
          <rPr>
            <sz val="10"/>
            <rFont val="Tahoma"/>
            <family val="2"/>
          </rPr>
          <t>Chlorambucil
2 cycles at 2 weeks on 2 weeks off
1 cycle at 1 week on 1 week off</t>
        </r>
      </text>
    </comment>
    <comment ref="L358" authorId="0">
      <text>
        <r>
          <rPr>
            <sz val="10"/>
            <rFont val="Tahoma"/>
            <family val="2"/>
          </rPr>
          <t>Mitozantrone
+
Cancer vaccine trial
+
Vinblastine (50% dose)</t>
        </r>
      </text>
    </comment>
    <comment ref="M358" authorId="0">
      <text>
        <r>
          <rPr>
            <sz val="10"/>
            <rFont val="Tahoma"/>
            <family val="2"/>
          </rPr>
          <t>passed away 9/26/03</t>
        </r>
        <r>
          <rPr>
            <sz val="8"/>
            <rFont val="Tahoma"/>
            <family val="0"/>
          </rPr>
          <t xml:space="preserve">
</t>
        </r>
      </text>
    </comment>
    <comment ref="I359" authorId="0">
      <text>
        <r>
          <rPr>
            <b/>
            <sz val="10"/>
            <rFont val="Tahoma"/>
            <family val="2"/>
          </rPr>
          <t>EDDA V</t>
        </r>
        <r>
          <rPr>
            <sz val="10"/>
            <rFont val="Tahoma"/>
            <family val="2"/>
          </rPr>
          <t xml:space="preserve"> - DX:1998
Swollen Nodes+Spleen enlargement</t>
        </r>
      </text>
    </comment>
    <comment ref="J359" authorId="0">
      <text>
        <r>
          <rPr>
            <sz val="10"/>
            <rFont val="Tahoma"/>
            <family val="2"/>
          </rPr>
          <t>CHOP x 3 + Auto SCT</t>
        </r>
      </text>
    </comment>
    <comment ref="K359" authorId="0">
      <text>
        <r>
          <rPr>
            <sz val="10"/>
            <rFont val="Tahoma"/>
            <family val="2"/>
          </rPr>
          <t>EPOCH + Rituxan x 4
stomach swollen</t>
        </r>
      </text>
    </comment>
    <comment ref="L359" authorId="0">
      <text>
        <r>
          <rPr>
            <sz val="10"/>
            <rFont val="Tahoma"/>
            <family val="2"/>
          </rPr>
          <t>Campath x 12 + celebrex
legs swollen</t>
        </r>
      </text>
    </comment>
    <comment ref="M359" authorId="0">
      <text>
        <r>
          <rPr>
            <sz val="10"/>
            <rFont val="Tahoma"/>
            <family val="2"/>
          </rPr>
          <t>passed away 3/04/02</t>
        </r>
        <r>
          <rPr>
            <sz val="8"/>
            <rFont val="Tahoma"/>
            <family val="0"/>
          </rPr>
          <t xml:space="preserve">
</t>
        </r>
      </text>
    </comment>
    <comment ref="I357" authorId="0">
      <text>
        <r>
          <rPr>
            <b/>
            <sz val="10"/>
            <rFont val="Tahoma"/>
            <family val="0"/>
          </rPr>
          <t xml:space="preserve">GERALD R - </t>
        </r>
        <r>
          <rPr>
            <sz val="10"/>
            <rFont val="Tahoma"/>
            <family val="2"/>
          </rPr>
          <t>DX: 1998
TX: CVR + Allo SCT</t>
        </r>
      </text>
    </comment>
    <comment ref="J357" authorId="0">
      <text>
        <r>
          <rPr>
            <sz val="10"/>
            <rFont val="Tahoma"/>
            <family val="0"/>
          </rPr>
          <t xml:space="preserve">TX2 : Rituxan
</t>
        </r>
      </text>
    </comment>
    <comment ref="M357" authorId="0">
      <text>
        <r>
          <rPr>
            <sz val="10"/>
            <rFont val="Tahoma"/>
            <family val="0"/>
          </rPr>
          <t xml:space="preserve">GVHD in spleen, liver
TTP low blood counts + platelets
Passed away Friday 3/29/2002
</t>
        </r>
      </text>
    </comment>
    <comment ref="I362" authorId="0">
      <text>
        <r>
          <rPr>
            <b/>
            <sz val="10"/>
            <rFont val="Tahoma"/>
            <family val="2"/>
          </rPr>
          <t>PETER B -</t>
        </r>
        <r>
          <rPr>
            <sz val="10"/>
            <rFont val="Tahoma"/>
            <family val="2"/>
          </rPr>
          <t xml:space="preserve"> DX 1997
No TX data available</t>
        </r>
        <r>
          <rPr>
            <sz val="8"/>
            <rFont val="Tahoma"/>
            <family val="0"/>
          </rPr>
          <t xml:space="preserve">
</t>
        </r>
      </text>
    </comment>
    <comment ref="M362" authorId="0">
      <text>
        <r>
          <rPr>
            <sz val="10"/>
            <rFont val="Tahoma"/>
            <family val="0"/>
          </rPr>
          <t xml:space="preserve">Passed away 2002
Bronchopneumonia
</t>
        </r>
      </text>
    </comment>
    <comment ref="I379" authorId="0">
      <text>
        <r>
          <rPr>
            <b/>
            <sz val="10"/>
            <rFont val="Tahoma"/>
            <family val="2"/>
          </rPr>
          <t xml:space="preserve">MAC S - </t>
        </r>
        <r>
          <rPr>
            <sz val="10"/>
            <rFont val="Tahoma"/>
            <family val="2"/>
          </rPr>
          <t>DX: - 05/2000
TX: Rituxan x 8, CHOP x 4
HCVAD (abab)</t>
        </r>
        <r>
          <rPr>
            <sz val="10"/>
            <rFont val="Tahoma"/>
            <family val="0"/>
          </rPr>
          <t xml:space="preserve">
</t>
        </r>
      </text>
    </comment>
    <comment ref="J379" authorId="0">
      <text>
        <r>
          <rPr>
            <sz val="10"/>
            <rFont val="Tahoma"/>
            <family val="0"/>
          </rPr>
          <t xml:space="preserve">AutoSCT 07/2001
</t>
        </r>
      </text>
    </comment>
    <comment ref="K379" authorId="0">
      <text>
        <r>
          <rPr>
            <sz val="10"/>
            <rFont val="Tahoma"/>
            <family val="0"/>
          </rPr>
          <t xml:space="preserve">Relapsed 07/2004
08/2004 to 08/2005 Velcade Clinical Trial,  short remission, relapsed 09/2005
</t>
        </r>
      </text>
    </comment>
    <comment ref="L379" authorId="0">
      <text>
        <r>
          <rPr>
            <sz val="10"/>
            <rFont val="Tahoma"/>
            <family val="0"/>
          </rPr>
          <t xml:space="preserve">R+Velcade x 4
R+HCVAD (aba)
Preparation for mini allo SCT
</t>
        </r>
      </text>
    </comment>
    <comment ref="M379" authorId="0">
      <text>
        <r>
          <rPr>
            <sz val="10"/>
            <rFont val="Tahoma"/>
            <family val="0"/>
          </rPr>
          <t>Mini-Allo SCT non-related donor - Feb 7, 2006
Currently have GVHD - skin and GI Tract
Passed away 05/04/06</t>
        </r>
      </text>
    </comment>
    <comment ref="I388" authorId="0">
      <text>
        <r>
          <rPr>
            <b/>
            <sz val="10"/>
            <rFont val="Tahoma"/>
            <family val="2"/>
          </rPr>
          <t xml:space="preserve">DAVID H </t>
        </r>
        <r>
          <rPr>
            <sz val="10"/>
            <rFont val="Tahoma"/>
            <family val="2"/>
          </rPr>
          <t>- DX: 1996
TX: 1997 - AUTO TRANSPLANT</t>
        </r>
        <r>
          <rPr>
            <sz val="8"/>
            <rFont val="Tahoma"/>
            <family val="0"/>
          </rPr>
          <t xml:space="preserve">
</t>
        </r>
      </text>
    </comment>
    <comment ref="J388" authorId="0">
      <text>
        <r>
          <rPr>
            <sz val="10"/>
            <rFont val="Tahoma"/>
            <family val="2"/>
          </rPr>
          <t>10-2000 - RELAPSE</t>
        </r>
        <r>
          <rPr>
            <sz val="8"/>
            <rFont val="Tahoma"/>
            <family val="0"/>
          </rPr>
          <t xml:space="preserve">
</t>
        </r>
      </text>
    </comment>
    <comment ref="K388" authorId="0">
      <text>
        <r>
          <rPr>
            <sz val="10"/>
            <rFont val="Tahoma"/>
            <family val="2"/>
          </rPr>
          <t>3- 2001 - MINI ALLO (SISTER)</t>
        </r>
        <r>
          <rPr>
            <sz val="8"/>
            <rFont val="Tahoma"/>
            <family val="0"/>
          </rPr>
          <t xml:space="preserve">
</t>
        </r>
      </text>
    </comment>
    <comment ref="M388" authorId="0">
      <text>
        <r>
          <rPr>
            <sz val="10"/>
            <rFont val="Tahoma"/>
            <family val="2"/>
          </rPr>
          <t>2004 - FALL - PASSED AWAY - CHRONIC COMPLICATIONS OF GVHD</t>
        </r>
      </text>
    </comment>
    <comment ref="I387" authorId="1">
      <text>
        <r>
          <rPr>
            <b/>
            <sz val="10"/>
            <rFont val="Tahoma"/>
            <family val="2"/>
          </rPr>
          <t xml:space="preserve">CARTER F
</t>
        </r>
        <r>
          <rPr>
            <sz val="10"/>
            <rFont val="Tahoma"/>
            <family val="2"/>
          </rPr>
          <t>DX: 1998
TX: HCVAD
Information obtained from obituary and friend</t>
        </r>
        <r>
          <rPr>
            <sz val="8"/>
            <rFont val="Tahoma"/>
            <family val="2"/>
          </rPr>
          <t xml:space="preserve">
</t>
        </r>
      </text>
    </comment>
    <comment ref="M387" authorId="1">
      <text>
        <r>
          <rPr>
            <sz val="10"/>
            <rFont val="Tahoma"/>
            <family val="2"/>
          </rPr>
          <t>Died 8/21/06 after 8 year battle.  Information obtained from obituary</t>
        </r>
        <r>
          <rPr>
            <sz val="8"/>
            <rFont val="Tahoma"/>
            <family val="0"/>
          </rPr>
          <t xml:space="preserve">
</t>
        </r>
      </text>
    </comment>
    <comment ref="I385" authorId="0">
      <text>
        <r>
          <rPr>
            <b/>
            <sz val="10"/>
            <rFont val="Tahoma"/>
            <family val="2"/>
          </rPr>
          <t>SALVATORE G- (si - Anne Marie Ellis )</t>
        </r>
        <r>
          <rPr>
            <sz val="10"/>
            <rFont val="Tahoma"/>
            <family val="0"/>
          </rPr>
          <t xml:space="preserve">
DX: 11/99 Nodal MCL. BM Clear. Later to Blastoid.
TX Rituxan + continuing R maintenance
</t>
        </r>
      </text>
    </comment>
    <comment ref="J385" authorId="0">
      <text>
        <r>
          <rPr>
            <sz val="10"/>
            <rFont val="Tahoma"/>
            <family val="0"/>
          </rPr>
          <t xml:space="preserve">Relapse 4/2004 Morph to blastoid variety.  BM still clear.
TX :Complete HCVAD +Rituxan x 4 + intratecal ARA_C + AutoSCT in 08/04; CR
chemo conditioning w/ Campath/Flurabine + non-related HLA w/ t-cell depletion complete 10/21/04
</t>
        </r>
      </text>
    </comment>
    <comment ref="K385" authorId="0">
      <text>
        <r>
          <rPr>
            <sz val="10"/>
            <rFont val="Tahoma"/>
            <family val="0"/>
          </rPr>
          <t>SCT fully engrafted after 3 mo
4/2005 PEP / TAC and relapse. Rituxan x 2, RCHOP x 1 taper off immune suppresion per TAC.
6/2005 progression + ARA-Cx1 x 2 + donor lymphocite infusion
8/2005 appeared stable then disease progression.
9/2005 ARA-Cx2 still disease progression
10/2005 Gemcitabine &amp; Vinorelbine- still disease progression.
12/2005 Vincristine, CTX,Doxorubican(Adrimycan) intracale ARA-C + MTX + Urbason + stem cell harvest</t>
        </r>
      </text>
    </comment>
    <comment ref="M385" authorId="1">
      <text>
        <r>
          <rPr>
            <sz val="10"/>
            <rFont val="Tahoma"/>
            <family val="2"/>
          </rPr>
          <t>Passed away December 2006</t>
        </r>
        <r>
          <rPr>
            <sz val="8"/>
            <rFont val="Tahoma"/>
            <family val="2"/>
          </rPr>
          <t xml:space="preserve">
</t>
        </r>
      </text>
    </comment>
    <comment ref="M386" authorId="1">
      <text>
        <r>
          <rPr>
            <sz val="10"/>
            <rFont val="Tahoma"/>
            <family val="2"/>
          </rPr>
          <t>3/20/07 Died at home</t>
        </r>
        <r>
          <rPr>
            <b/>
            <sz val="8"/>
            <rFont val="Tahoma"/>
            <family val="0"/>
          </rPr>
          <t xml:space="preserve">
</t>
        </r>
        <r>
          <rPr>
            <sz val="8"/>
            <rFont val="Tahoma"/>
            <family val="0"/>
          </rPr>
          <t xml:space="preserve">
</t>
        </r>
      </text>
    </comment>
    <comment ref="I319" authorId="0">
      <text>
        <r>
          <rPr>
            <b/>
            <sz val="10"/>
            <rFont val="Tahoma"/>
            <family val="2"/>
          </rPr>
          <t>FRANKLIN S (si)-</t>
        </r>
        <r>
          <rPr>
            <sz val="10"/>
            <rFont val="Tahoma"/>
            <family val="2"/>
          </rPr>
          <t xml:space="preserve"> DX: 1996
hcvad + ritx
</t>
        </r>
        <r>
          <rPr>
            <sz val="8"/>
            <rFont val="Tahoma"/>
            <family val="0"/>
          </rPr>
          <t xml:space="preserve">
</t>
        </r>
      </text>
    </comment>
    <comment ref="I386" authorId="0">
      <text>
        <r>
          <rPr>
            <b/>
            <sz val="10"/>
            <rFont val="Tahoma"/>
            <family val="2"/>
          </rPr>
          <t>GARTH E-</t>
        </r>
        <r>
          <rPr>
            <sz val="10"/>
            <rFont val="Tahoma"/>
            <family val="0"/>
          </rPr>
          <t xml:space="preserve">
DX: 10/99 
TX:RCHOP
</t>
        </r>
      </text>
    </comment>
    <comment ref="O3" authorId="0">
      <text>
        <r>
          <rPr>
            <b/>
            <sz val="10"/>
            <rFont val="Tahoma"/>
            <family val="2"/>
          </rPr>
          <t xml:space="preserve">CHOP </t>
        </r>
        <r>
          <rPr>
            <sz val="10"/>
            <rFont val="Tahoma"/>
            <family val="0"/>
          </rPr>
          <t xml:space="preserve">- A popular </t>
        </r>
        <r>
          <rPr>
            <i/>
            <sz val="10"/>
            <rFont val="Tahoma"/>
            <family val="2"/>
          </rPr>
          <t xml:space="preserve">chemotherapy </t>
        </r>
        <r>
          <rPr>
            <sz val="10"/>
            <rFont val="Tahoma"/>
            <family val="0"/>
          </rPr>
          <t>regimen
C- cyclophosphamide
H- Hydroxydoxorubicin
O - Oncovin
P-Predinisone
The first 3 are taken by infusion, usually on an outpatient basis. Prednisone may be given orally</t>
        </r>
      </text>
    </comment>
    <comment ref="P3" authorId="2">
      <text>
        <r>
          <rPr>
            <b/>
            <sz val="10"/>
            <rFont val="Tahoma"/>
            <family val="2"/>
          </rPr>
          <t>HCVAD</t>
        </r>
        <r>
          <rPr>
            <sz val="10"/>
            <rFont val="Tahoma"/>
            <family val="2"/>
          </rPr>
          <t>: Hyper CVAD, - A</t>
        </r>
        <r>
          <rPr>
            <i/>
            <sz val="10"/>
            <rFont val="Tahoma"/>
            <family val="2"/>
          </rPr>
          <t xml:space="preserve"> chemotherapy</t>
        </r>
        <r>
          <rPr>
            <sz val="10"/>
            <rFont val="Tahoma"/>
            <family val="2"/>
          </rPr>
          <t xml:space="preserve"> using sequential infused combinations of CHOP-like drugs in a somewhat stronger but tailored dosage;
Hyper C- Hyperfractionated (purified) Cyclophosphamide (Cytoxan) by IV
V= Vincristine (Oncovin) bi IV
A= Adriamycin (Doxorubicin) by IV
D = Dexamethasone (Decadrone) (similar to CHOP's Predinosone) is taken orally. The above lasts about 5 days and in one week Vincristine (20 min IV) and Dexamethasone are again administered as outpatient. The above procedure is called "a"
In about one week Methotrexate and Ara-C (Cytarabine) are given by IV for 3 days known as procedure "b".  If one goes through the above it is noted as HCVAD (ab) or one complete cycle. After another week the above may be repeated and then the shorthand is HCVAD(ab,ab). If Rituxan is administered it is infused before each procedure as, say, HCVAD (RaRb) or just RHCVAD (ab) for short
</t>
        </r>
      </text>
    </comment>
    <comment ref="Q3" authorId="2">
      <text>
        <r>
          <rPr>
            <b/>
            <sz val="10"/>
            <rFont val="Tahoma"/>
            <family val="2"/>
          </rPr>
          <t xml:space="preserve">Rituxan </t>
        </r>
        <r>
          <rPr>
            <sz val="10"/>
            <rFont val="Tahoma"/>
            <family val="2"/>
          </rPr>
          <t xml:space="preserve">(Rituximab) This TX is in the </t>
        </r>
        <r>
          <rPr>
            <i/>
            <sz val="10"/>
            <rFont val="Tahoma"/>
            <family val="2"/>
          </rPr>
          <t xml:space="preserve">biotherapy </t>
        </r>
        <r>
          <rPr>
            <sz val="10"/>
            <rFont val="Tahoma"/>
            <family val="2"/>
          </rPr>
          <t>category and is not chemotherapy. It is a genetically engineered antibody specifically designed to attach to the CD-20 surface protein on mature (including malignant) B cells. The Rituxan then attracts the body's own T cells to kill the tagged B cell and may also induce aptopsis (normal death) in the B cell. Often used with other TXs. Rituxan or Rituxan-like antibodies carrying radioactive elements release radiation directly on the B cell, hopefully increasing B cell elimination.</t>
        </r>
        <r>
          <rPr>
            <sz val="8"/>
            <rFont val="Tahoma"/>
            <family val="0"/>
          </rPr>
          <t xml:space="preserve">
</t>
        </r>
      </text>
    </comment>
    <comment ref="R3" authorId="2">
      <text>
        <r>
          <rPr>
            <b/>
            <sz val="10"/>
            <rFont val="Tahoma"/>
            <family val="2"/>
          </rPr>
          <t>OTHER</t>
        </r>
        <r>
          <rPr>
            <sz val="10"/>
            <rFont val="Tahoma"/>
            <family val="2"/>
          </rPr>
          <t>: Various other less common treatments. Such as
1) Eptoxide
2) Fludarabine
3) RICE
4) Surgery to remove mass or lesion
5) ESHAP</t>
        </r>
      </text>
    </comment>
    <comment ref="S3" authorId="2">
      <text>
        <r>
          <rPr>
            <b/>
            <sz val="10"/>
            <rFont val="Tahoma"/>
            <family val="2"/>
          </rPr>
          <t xml:space="preserve">AUTO </t>
        </r>
        <r>
          <rPr>
            <sz val="10"/>
            <rFont val="Tahoma"/>
            <family val="2"/>
          </rPr>
          <t>= Autologous Stem Cell Transplant: uses stem cells from ones own blood after the malignant B cells have been reduced to low levels by chemo or biotherapy. The blood may also be cleansed firther in vitro (ouside the body). Strong chemo and/or total body radiation then hopefully kills remaining malignant B cells and the previously stored stem cells are reinjected to rebuild the body's immune system.</t>
        </r>
        <r>
          <rPr>
            <sz val="8"/>
            <rFont val="Tahoma"/>
            <family val="0"/>
          </rPr>
          <t xml:space="preserve">
</t>
        </r>
      </text>
    </comment>
    <comment ref="T3" authorId="2">
      <text>
        <r>
          <rPr>
            <b/>
            <sz val="10"/>
            <rFont val="Tahoma"/>
            <family val="2"/>
          </rPr>
          <t>ALLO =</t>
        </r>
        <r>
          <rPr>
            <sz val="10"/>
            <rFont val="Tahoma"/>
            <family val="2"/>
          </rPr>
          <t>Allogeneic Stem Cell Transplant: Similar in procedure to Auto but the injection of stem cells are those taken from another's (cancer free) blood. 
Mini allo is with less strong chemo and reduced radiation.</t>
        </r>
        <r>
          <rPr>
            <sz val="8"/>
            <rFont val="Tahoma"/>
            <family val="2"/>
          </rPr>
          <t xml:space="preserve">
</t>
        </r>
      </text>
    </comment>
    <comment ref="U3" authorId="2">
      <text>
        <r>
          <rPr>
            <b/>
            <sz val="10"/>
            <rFont val="Tahoma"/>
            <family val="2"/>
          </rPr>
          <t>RAD</t>
        </r>
        <r>
          <rPr>
            <sz val="10"/>
            <rFont val="Tahoma"/>
            <family val="2"/>
          </rPr>
          <t xml:space="preserve"> = Radiation: separate from transplant radiation use such as TBI (Total Body Irradiation). Usually it is local &amp;  focused on lymph node type tumors. Kills adult lymphoma cells and other fast growing cells.</t>
        </r>
        <r>
          <rPr>
            <sz val="8"/>
            <rFont val="Tahoma"/>
            <family val="0"/>
          </rPr>
          <t xml:space="preserve">
</t>
        </r>
      </text>
    </comment>
    <comment ref="V3" authorId="2">
      <text>
        <r>
          <rPr>
            <b/>
            <sz val="10"/>
            <rFont val="Tahoma"/>
            <family val="2"/>
          </rPr>
          <t xml:space="preserve">EPOCH: </t>
        </r>
        <r>
          <rPr>
            <sz val="10"/>
            <rFont val="Tahoma"/>
            <family val="2"/>
          </rPr>
          <t>A type of c</t>
        </r>
        <r>
          <rPr>
            <i/>
            <sz val="10"/>
            <rFont val="Tahoma"/>
            <family val="2"/>
          </rPr>
          <t xml:space="preserve">hemotherapy </t>
        </r>
        <r>
          <rPr>
            <sz val="10"/>
            <rFont val="Tahoma"/>
            <family val="2"/>
          </rPr>
          <t>where the active ingredients are; 
E- Etoposide
P- Prednisone
O- Oncovin (Vinicristine)
C- Cyclophosphamide (Cytoxin)
H- Hydroxydoxorubicin</t>
        </r>
      </text>
    </comment>
    <comment ref="W3" authorId="2">
      <text>
        <r>
          <rPr>
            <b/>
            <sz val="10"/>
            <rFont val="Tahoma"/>
            <family val="2"/>
          </rPr>
          <t xml:space="preserve">VELC </t>
        </r>
        <r>
          <rPr>
            <sz val="10"/>
            <rFont val="Tahoma"/>
            <family val="2"/>
          </rPr>
          <t>= Velcade (Bortezomib): an IV medicine that inhibits proteasome enzymes in mainly cancer cells to cause them to die. Many types of cancer cells undergo apoptosis (programmed cell death) when proteasomes are inhibited, even for a short time.</t>
        </r>
      </text>
    </comment>
    <comment ref="X3" authorId="2">
      <text>
        <r>
          <rPr>
            <b/>
            <sz val="10"/>
            <rFont val="Tahoma"/>
            <family val="2"/>
          </rPr>
          <t>BX/ZV =</t>
        </r>
        <r>
          <rPr>
            <sz val="10"/>
            <rFont val="Tahoma"/>
            <family val="2"/>
          </rPr>
          <t xml:space="preserve"> Bexxar or Zevalin: A RIT, or Radiation Infusion Therapy wherein antibodies such as Rituxan (see </t>
        </r>
        <r>
          <rPr>
            <b/>
            <sz val="10"/>
            <rFont val="Tahoma"/>
            <family val="2"/>
          </rPr>
          <t>RITUX</t>
        </r>
        <r>
          <rPr>
            <sz val="10"/>
            <rFont val="Tahoma"/>
            <family val="2"/>
          </rPr>
          <t xml:space="preserve">) that target CD-20 expressing B cells have imbedded in them radioactive atoms that release radiation directly onto the target cell. </t>
        </r>
      </text>
    </comment>
    <comment ref="Y3" authorId="2">
      <text>
        <r>
          <rPr>
            <sz val="10"/>
            <rFont val="Tahoma"/>
            <family val="2"/>
          </rPr>
          <t>VACC = Vaccine: injections of custom selected medicines that trigger antibodies to kill malignant B cells which carry specific expressions  of the patient's own subtype of MCL. Vaccines may be tailored by using the patients themselves as a host to produce them in a specific manner.</t>
        </r>
        <r>
          <rPr>
            <b/>
            <sz val="8"/>
            <rFont val="Tahoma"/>
            <family val="2"/>
          </rPr>
          <t xml:space="preserve">
</t>
        </r>
      </text>
    </comment>
    <comment ref="Z3" authorId="2">
      <text>
        <r>
          <rPr>
            <b/>
            <sz val="10"/>
            <rFont val="Tahoma"/>
            <family val="2"/>
          </rPr>
          <t xml:space="preserve">ALT = </t>
        </r>
        <r>
          <rPr>
            <sz val="10"/>
            <rFont val="Tahoma"/>
            <family val="2"/>
          </rPr>
          <t>Alternative methods:</t>
        </r>
        <r>
          <rPr>
            <b/>
            <sz val="10"/>
            <rFont val="Tahoma"/>
            <family val="2"/>
          </rPr>
          <t xml:space="preserve">
</t>
        </r>
        <r>
          <rPr>
            <sz val="10"/>
            <rFont val="Tahoma"/>
            <family val="2"/>
          </rPr>
          <t>These are treatments (TX) not usually prescribed by lymphoma oncologists. For example:
1) No TX, just 100% W&amp;W
2) Conk Tea
3) Celebrex
4) Various vitamins or herbs</t>
        </r>
        <r>
          <rPr>
            <sz val="8"/>
            <rFont val="Tahoma"/>
            <family val="2"/>
          </rPr>
          <t xml:space="preserve">
</t>
        </r>
        <r>
          <rPr>
            <sz val="8"/>
            <rFont val="Tahoma"/>
            <family val="0"/>
          </rPr>
          <t xml:space="preserve">
</t>
        </r>
      </text>
    </comment>
    <comment ref="L37" authorId="0">
      <text>
        <r>
          <rPr>
            <sz val="10"/>
            <rFont val="Tahoma"/>
            <family val="2"/>
          </rPr>
          <t>COMPLETE REMISSION MINOR SKIN GVHD
MINOR-MODERATE NEUROPATHY FEET/LEGS
ACTIVE LIFE
DOING GREAT AS OF -5/06</t>
        </r>
        <r>
          <rPr>
            <sz val="8"/>
            <rFont val="Tahoma"/>
            <family val="0"/>
          </rPr>
          <t xml:space="preserve">
</t>
        </r>
      </text>
    </comment>
    <comment ref="J38" authorId="0">
      <text>
        <r>
          <rPr>
            <sz val="10"/>
            <rFont val="Tahoma"/>
            <family val="0"/>
          </rPr>
          <t>TX: 2000 - AUTO TRANSPLANT - CR</t>
        </r>
      </text>
    </comment>
    <comment ref="J390" authorId="1">
      <text>
        <r>
          <rPr>
            <sz val="10"/>
            <rFont val="Tahoma"/>
            <family val="2"/>
          </rPr>
          <t>Relapse 12/06,
4 rounds velcade and counting...</t>
        </r>
        <r>
          <rPr>
            <sz val="8"/>
            <rFont val="Tahoma"/>
            <family val="0"/>
          </rPr>
          <t xml:space="preserve">
</t>
        </r>
      </text>
    </comment>
    <comment ref="I133" authorId="0">
      <text>
        <r>
          <rPr>
            <b/>
            <sz val="10"/>
            <rFont val="Tahoma"/>
            <family val="2"/>
          </rPr>
          <t xml:space="preserve">DIXIE F </t>
        </r>
        <r>
          <rPr>
            <sz val="10"/>
            <rFont val="Tahoma"/>
            <family val="0"/>
          </rPr>
          <t>- DX: 6/2003
5% bone marrow involvement and a slightly swollen lymph node in her neck
TX: 12/2003 - RHCVAD (abab) Problems with blood clot in leg between cycle 3 &amp; 4 - Couldn't take more chemo</t>
        </r>
      </text>
    </comment>
    <comment ref="L132" authorId="0">
      <text>
        <r>
          <rPr>
            <sz val="10"/>
            <rFont val="Tahoma"/>
            <family val="2"/>
          </rPr>
          <t xml:space="preserve">Still W&amp;W.
So Far so good
2/03/2006 - just stopped taking Paxil
As of 05/30/2006 everything fine
</t>
        </r>
      </text>
    </comment>
    <comment ref="I181" authorId="1">
      <text>
        <r>
          <rPr>
            <b/>
            <sz val="10"/>
            <rFont val="Tahoma"/>
            <family val="2"/>
          </rPr>
          <t xml:space="preserve">KEITH P </t>
        </r>
        <r>
          <rPr>
            <sz val="10"/>
            <rFont val="Tahoma"/>
            <family val="2"/>
          </rPr>
          <t>(</t>
        </r>
        <r>
          <rPr>
            <b/>
            <sz val="10"/>
            <rFont val="Tahoma"/>
            <family val="2"/>
          </rPr>
          <t xml:space="preserve">
 </t>
        </r>
        <r>
          <rPr>
            <sz val="10"/>
            <rFont val="Tahoma"/>
            <family val="2"/>
          </rPr>
          <t>DX 8/04
stage 4 MCL with bone, intestinal and stomach involvement. 
TX: hyper cvad / rituxan (abababab)
CR</t>
        </r>
        <r>
          <rPr>
            <sz val="8"/>
            <rFont val="Tahoma"/>
            <family val="0"/>
          </rPr>
          <t xml:space="preserve">
</t>
        </r>
      </text>
    </comment>
    <comment ref="M181" authorId="1">
      <text>
        <r>
          <rPr>
            <sz val="10"/>
            <rFont val="Tahoma"/>
            <family val="2"/>
          </rPr>
          <t xml:space="preserve">05/07 He is still in remission but has significant residual bone and joint pain as well as leg and feet pain.
</t>
        </r>
      </text>
    </comment>
    <comment ref="M168" authorId="0">
      <text>
        <r>
          <rPr>
            <sz val="10"/>
            <rFont val="Tahoma"/>
            <family val="2"/>
          </rPr>
          <t>1/07  8 cycles of Velcade plus Rituxan
3/07 CR
05/07 Testing for Allo SCT - have two donors
16 July 07 Allo will start
30 Oct 2007 -100 days since allo-All OK</t>
        </r>
      </text>
    </comment>
    <comment ref="K102" authorId="1">
      <text>
        <r>
          <rPr>
            <sz val="10"/>
            <rFont val="Tahoma"/>
            <family val="2"/>
          </rPr>
          <t xml:space="preserve">Back to work early 02.
10/04 Reportedly doing well
</t>
        </r>
      </text>
    </comment>
    <comment ref="I102" authorId="1">
      <text>
        <r>
          <rPr>
            <b/>
            <sz val="10"/>
            <rFont val="Tahoma"/>
            <family val="2"/>
          </rPr>
          <t xml:space="preserve">Ralph S </t>
        </r>
        <r>
          <rPr>
            <sz val="10"/>
            <rFont val="Tahoma"/>
            <family val="2"/>
          </rPr>
          <t>(by Lynn, wife) DX 06/2001</t>
        </r>
        <r>
          <rPr>
            <b/>
            <sz val="10"/>
            <rFont val="Tahoma"/>
            <family val="2"/>
          </rPr>
          <t xml:space="preserve">
</t>
        </r>
        <r>
          <rPr>
            <sz val="10"/>
            <rFont val="Tahoma"/>
            <family val="2"/>
          </rPr>
          <t>TX: RHCVAD 10/01,AutoSCT 10/01</t>
        </r>
        <r>
          <rPr>
            <sz val="8"/>
            <rFont val="Tahoma"/>
            <family val="0"/>
          </rPr>
          <t xml:space="preserve">
</t>
        </r>
      </text>
    </comment>
    <comment ref="M126" authorId="0">
      <text>
        <r>
          <rPr>
            <sz val="10"/>
            <rFont val="Tahoma"/>
            <family val="2"/>
          </rPr>
          <t xml:space="preserve">Continue W &amp; W   06/07
High dose vitamin C </t>
        </r>
      </text>
    </comment>
    <comment ref="I243" authorId="1">
      <text>
        <r>
          <rPr>
            <b/>
            <sz val="10"/>
            <rFont val="Tahoma"/>
            <family val="2"/>
          </rPr>
          <t xml:space="preserve">TED K 
</t>
        </r>
        <r>
          <rPr>
            <sz val="10"/>
            <rFont val="Tahoma"/>
            <family val="2"/>
          </rPr>
          <t xml:space="preserve">DX:5/06 Blastic MCL
TX: Used alternatives for 6 months with no progression, did Fever Therapy and Dendritic Vaccine Therapy (Photophoresis)
11/06 Began HyperCVAD  </t>
        </r>
        <r>
          <rPr>
            <sz val="8"/>
            <rFont val="Tahoma"/>
            <family val="0"/>
          </rPr>
          <t xml:space="preserve">
</t>
        </r>
      </text>
    </comment>
    <comment ref="M243" authorId="1">
      <text>
        <r>
          <rPr>
            <sz val="10"/>
            <rFont val="Tahoma"/>
            <family val="2"/>
          </rPr>
          <t xml:space="preserve">2/07 completed 2.5 cycles RHCVAD 
    4/07 relapsed in only 40 days
    6/07 completed auto SCT.
    08/06/07 Will start mini allo
Will receive my donors stem cells tomorrow night. I relapsed after my auto nearly 75 days ago and thus my Hutch docs have not been very encouraged at the outcome for my mini-allo. I want nonetheless to receive the gift of this perfectly matched donors blood and continue to focus on success and healing.
08/25/07: I am not doing well. Active disease aggressively reoccurring after creative last measures such as cladribine added to my mini-allo conditioning (post transplant day 20 today and engrafted nicely) have left the hutch sending me to hospice.
09/23/07: After at Docs say this is nothing short of a miracle.  I recommend  Dr Epner's TX and the approach being taken by www.seattleCancerWellness.com. Transplants were done earlier at SCCA/Hutch, but I am now at Seattle Cancer Treatment and Wellness. They and Dr. Epner basically saved my life! I am so blessed!
1/24/08:Dear Group,
It is with sadness that I report Ted Knodel's passing on January 24, 2008  at 5:30 in the morning. According to his loved ones, he was at peace and wanted everyone to know how much he loved them. This Sunday, January 27, would have been his 50th birthday. Please take a few moments out to remember his shining spirit.
All the best,
Ann
</t>
        </r>
      </text>
    </comment>
    <comment ref="I249" authorId="1">
      <text>
        <r>
          <rPr>
            <b/>
            <sz val="10"/>
            <rFont val="Tahoma"/>
            <family val="2"/>
          </rPr>
          <t xml:space="preserve">RANDY M 
</t>
        </r>
        <r>
          <rPr>
            <sz val="10"/>
            <rFont val="Tahoma"/>
            <family val="2"/>
          </rPr>
          <t>DX: 11/06 Blastic MCL, TX: R-CHOPX6 12/06-04/07)
 &amp; Scheduled for testing at MDA after treatment. CR1.</t>
        </r>
        <r>
          <rPr>
            <sz val="8"/>
            <rFont val="Tahoma"/>
            <family val="2"/>
          </rPr>
          <t xml:space="preserve">
 </t>
        </r>
        <r>
          <rPr>
            <sz val="8"/>
            <rFont val="Tahoma"/>
            <family val="0"/>
          </rPr>
          <t xml:space="preserve">
</t>
        </r>
      </text>
    </comment>
    <comment ref="I183" authorId="1">
      <text>
        <r>
          <rPr>
            <b/>
            <sz val="10"/>
            <rFont val="Tahoma"/>
            <family val="2"/>
          </rPr>
          <t xml:space="preserve">MARC R 
</t>
        </r>
        <r>
          <rPr>
            <sz val="10"/>
            <rFont val="Tahoma"/>
            <family val="2"/>
          </rPr>
          <t xml:space="preserve">DX: 08/2004 4A Blastic
TX: RHCVAD(ababab)
CR </t>
        </r>
        <r>
          <rPr>
            <sz val="8"/>
            <rFont val="Tahoma"/>
            <family val="0"/>
          </rPr>
          <t xml:space="preserve">
</t>
        </r>
      </text>
    </comment>
    <comment ref="J183" authorId="1">
      <text>
        <r>
          <rPr>
            <b/>
            <sz val="8"/>
            <rFont val="Tahoma"/>
            <family val="0"/>
          </rPr>
          <t xml:space="preserve"> </t>
        </r>
        <r>
          <rPr>
            <sz val="10"/>
            <rFont val="Tahoma"/>
            <family val="2"/>
          </rPr>
          <t>Still CR 12/2005</t>
        </r>
      </text>
    </comment>
    <comment ref="K183" authorId="1">
      <text>
        <r>
          <rPr>
            <sz val="10"/>
            <rFont val="Tahoma"/>
            <family val="2"/>
          </rPr>
          <t>Currently undergoing TX for Hemachromotosis, too much iron in blood</t>
        </r>
        <r>
          <rPr>
            <sz val="8"/>
            <rFont val="Tahoma"/>
            <family val="0"/>
          </rPr>
          <t xml:space="preserve">
</t>
        </r>
      </text>
    </comment>
    <comment ref="L183" authorId="1">
      <text>
        <r>
          <rPr>
            <sz val="10"/>
            <rFont val="Tahoma"/>
            <family val="2"/>
          </rPr>
          <t xml:space="preserve">5/07 Over 2 yrs CR
</t>
        </r>
      </text>
    </comment>
    <comment ref="I74" authorId="1">
      <text>
        <r>
          <rPr>
            <b/>
            <sz val="10"/>
            <rFont val="Tahoma"/>
            <family val="2"/>
          </rPr>
          <t xml:space="preserve">FRED V </t>
        </r>
        <r>
          <rPr>
            <sz val="10"/>
            <rFont val="Tahoma"/>
            <family val="2"/>
          </rPr>
          <t xml:space="preserve">-
DX: July 2000
TX: splenectomy July 2000
CHOPx5  and  HCVAD x1produced no results.
Rituxan x4 had almost immediate impact 9/2000 to 2/2001 </t>
        </r>
      </text>
    </comment>
    <comment ref="J74" authorId="1">
      <text>
        <r>
          <rPr>
            <sz val="10"/>
            <rFont val="Tahoma"/>
            <family val="2"/>
          </rPr>
          <t xml:space="preserve">
PBSCT Mar '01, CR since</t>
        </r>
      </text>
    </comment>
    <comment ref="M74" authorId="1">
      <text>
        <r>
          <rPr>
            <sz val="10"/>
            <rFont val="Tahoma"/>
            <family val="2"/>
          </rPr>
          <t>CR Since 2001</t>
        </r>
        <r>
          <rPr>
            <sz val="8"/>
            <rFont val="Tahoma"/>
            <family val="0"/>
          </rPr>
          <t xml:space="preserve">
</t>
        </r>
        <r>
          <rPr>
            <sz val="10"/>
            <rFont val="Tahoma"/>
            <family val="2"/>
          </rPr>
          <t xml:space="preserve">12/07 </t>
        </r>
        <r>
          <rPr>
            <sz val="8"/>
            <rFont val="Tahoma"/>
            <family val="0"/>
          </rPr>
          <t xml:space="preserve">- </t>
        </r>
        <r>
          <rPr>
            <sz val="10"/>
            <rFont val="Tahoma"/>
            <family val="2"/>
          </rPr>
          <t>I am almost 7 years disease free.</t>
        </r>
      </text>
    </comment>
    <comment ref="I158" authorId="1">
      <text>
        <r>
          <rPr>
            <b/>
            <sz val="10"/>
            <rFont val="Tahoma"/>
            <family val="2"/>
          </rPr>
          <t xml:space="preserve">DOTTIE A - </t>
        </r>
        <r>
          <rPr>
            <sz val="10"/>
            <rFont val="Tahoma"/>
            <family val="2"/>
          </rPr>
          <t>DX: 10/04: ANAEMIC CONDITION PROMPTED TESTS AND GAVE MCL DX
TX: FCM(fludarabine, cytoxin, metozantrone)+R(Rituxan) x4 and Rituxan X 4 maintenance</t>
        </r>
        <r>
          <rPr>
            <sz val="8"/>
            <rFont val="Tahoma"/>
            <family val="2"/>
          </rPr>
          <t xml:space="preserve">
</t>
        </r>
        <r>
          <rPr>
            <sz val="8"/>
            <rFont val="Tahoma"/>
            <family val="0"/>
          </rPr>
          <t xml:space="preserve">
</t>
        </r>
      </text>
    </comment>
    <comment ref="J158" authorId="1">
      <text>
        <r>
          <rPr>
            <sz val="10"/>
            <rFont val="Tahoma"/>
            <family val="2"/>
          </rPr>
          <t>Successful year in 2005</t>
        </r>
        <r>
          <rPr>
            <sz val="8"/>
            <rFont val="Tahoma"/>
            <family val="0"/>
          </rPr>
          <t xml:space="preserve">
</t>
        </r>
      </text>
    </comment>
    <comment ref="L158" authorId="1">
      <text>
        <r>
          <rPr>
            <sz val="10"/>
            <rFont val="Tahoma"/>
            <family val="2"/>
          </rPr>
          <t>04/07 Still in remission.</t>
        </r>
        <r>
          <rPr>
            <sz val="8"/>
            <rFont val="Tahoma"/>
            <family val="0"/>
          </rPr>
          <t xml:space="preserve">
</t>
        </r>
      </text>
    </comment>
    <comment ref="I391" authorId="1">
      <text>
        <r>
          <rPr>
            <b/>
            <sz val="10"/>
            <rFont val="Tahoma"/>
            <family val="2"/>
          </rPr>
          <t xml:space="preserve">CLIFF P - </t>
        </r>
        <r>
          <rPr>
            <sz val="10"/>
            <rFont val="Tahoma"/>
            <family val="2"/>
          </rPr>
          <t>DX: 12-1997 TX: 2-1998 - RADIATION FOR TUMORS AROUND EYES 
WW&amp;P</t>
        </r>
      </text>
    </comment>
    <comment ref="J391" authorId="1">
      <text>
        <r>
          <rPr>
            <sz val="10"/>
            <rFont val="Tahoma"/>
            <family val="2"/>
          </rPr>
          <t>5-11-1999 - REPOCH
PNEUMONIA DURING TREATMENT</t>
        </r>
      </text>
    </comment>
    <comment ref="K391" authorId="1">
      <text>
        <r>
          <rPr>
            <sz val="10"/>
            <rFont val="Tahoma"/>
            <family val="2"/>
          </rPr>
          <t>GOOD HEALTH EXCEPT PERIPHERAL NEUROPATHY UNTIL
7- 2002 - SMALL GROWTHS APPEARING
STILL WW&amp;P</t>
        </r>
      </text>
    </comment>
    <comment ref="L391" authorId="1">
      <text>
        <r>
          <rPr>
            <sz val="10"/>
            <rFont val="Tahoma"/>
            <family val="2"/>
          </rPr>
          <t>2004 - START VELCADE TRIAL - STOPPED BECAUSE PN WORSE
03/2005 - R Thalidomide
No help - stopped 06.2005 because of  PN &amp; side effects
Next TX  = R-EPOCH (without the Cytoxan) at 50% strength, 6X, tumor burden greatly reduced as of 12/05</t>
        </r>
      </text>
    </comment>
    <comment ref="M391" authorId="1">
      <text>
        <r>
          <rPr>
            <sz val="10"/>
            <rFont val="Tahoma"/>
            <family val="2"/>
          </rPr>
          <t xml:space="preserve"> 02/16/2006 - pneumonia
6 days in ICU. Adriamycin reduced heart ejection fraction from 50% to 30-35%. Planned CT/PET 02/2006
11/03/06 - Decadron for 4 days (10 Pills /day)
radiation therapy to the back of the tongue and nasopharynx. The back of his throat was full of tumors.
7/06 Clif received 13 treatments of 150 rads each time to back of throat anf left upper arm.  Radiation cleared problem.
2/07  Two initial treatments of radiation rt. nasal area.
04/07 - Hospice care - no treatment of MCL.
It is with a heavy heart that I write this to let you know that Clif went to be with our Lord last night, Friday, May 4, 2007.  
Jean P</t>
        </r>
      </text>
    </comment>
    <comment ref="M248" authorId="1">
      <text>
        <r>
          <rPr>
            <sz val="10"/>
            <rFont val="Tahoma"/>
            <family val="2"/>
          </rPr>
          <t>Started treatments 1/2007,after
dropping platelet counts.  He has received 4
treatments of a possible 6 of FCR
(Fludarabine,Cyclophosphamide, Rituxan).
8/28/07 - Now in CR - Will now W &amp; W while planning to harvest stem cells for possible AutoSCT later.</t>
        </r>
      </text>
    </comment>
    <comment ref="M29" authorId="0">
      <text>
        <r>
          <rPr>
            <sz val="10"/>
            <rFont val="Tahoma"/>
            <family val="2"/>
          </rPr>
          <t>4/07
 Taking CHEMO on days 1, 4, 8&amp;11 and then repeat that again. Finished June 07. Joyful.
February 6, 2008
I waited until my birthday (today) to send this report.  I’m now 77 and it seems like a long time ago that I was informed that I had mantle cell lymphoma &amp; that my life expectancy was from 2-4 years. I was 67 at that time Wellness letter. I’m a B+ today &amp; still in remission.</t>
        </r>
        <r>
          <rPr>
            <sz val="8"/>
            <rFont val="Tahoma"/>
            <family val="0"/>
          </rPr>
          <t xml:space="preserve">
</t>
        </r>
      </text>
    </comment>
    <comment ref="I282" authorId="1">
      <text>
        <r>
          <rPr>
            <b/>
            <sz val="10"/>
            <rFont val="Tahoma"/>
            <family val="2"/>
          </rPr>
          <t>SHERI VD</t>
        </r>
        <r>
          <rPr>
            <sz val="10"/>
            <rFont val="Tahoma"/>
            <family val="2"/>
          </rPr>
          <t xml:space="preserve"> by Emil (si)</t>
        </r>
        <r>
          <rPr>
            <b/>
            <sz val="10"/>
            <rFont val="Tahoma"/>
            <family val="2"/>
          </rPr>
          <t xml:space="preserve">
</t>
        </r>
        <r>
          <rPr>
            <sz val="10"/>
            <rFont val="Tahoma"/>
            <family val="2"/>
          </rPr>
          <t>DX: 2/07 Blastic Early Stg IV, 2% BMI, Spinal clear</t>
        </r>
        <r>
          <rPr>
            <sz val="10"/>
            <color indexed="10"/>
            <rFont val="Tahoma"/>
            <family val="2"/>
          </rPr>
          <t xml:space="preserve">
</t>
        </r>
        <r>
          <rPr>
            <sz val="10"/>
            <rFont val="Tahoma"/>
            <family val="2"/>
          </rPr>
          <t>R-HyperCVAD (ABABABAB) Feb'07-July'07
Remission shown per BM test &amp; PET/CT scan in May' 07
Zevilin/ BEAM treatments July '07
Auto SCT July'07- in process
08/07 
Completed her auto SCT with Zevalin Beam
12/18/07 still CR with some modest PN of hands &amp;feet</t>
        </r>
      </text>
    </comment>
    <comment ref="M109" authorId="1">
      <text>
        <r>
          <rPr>
            <sz val="10"/>
            <rFont val="Tahoma"/>
            <family val="2"/>
          </rPr>
          <t>Remains in remission to date as of 4/07
12/07 -  my husband had an auto in 2002 after completing his chemo treatment. He is still in remission as I write this.</t>
        </r>
        <r>
          <rPr>
            <sz val="8"/>
            <rFont val="Tahoma"/>
            <family val="0"/>
          </rPr>
          <t xml:space="preserve">
</t>
        </r>
      </text>
    </comment>
    <comment ref="M166" authorId="0">
      <text>
        <r>
          <rPr>
            <sz val="10"/>
            <rFont val="Tahoma"/>
            <family val="0"/>
          </rPr>
          <t xml:space="preserve">Still CR as of 04/07
</t>
        </r>
      </text>
    </comment>
    <comment ref="K16" authorId="0">
      <text>
        <r>
          <rPr>
            <sz val="10"/>
            <rFont val="Tahoma"/>
            <family val="2"/>
          </rPr>
          <t>'2/05 CHOP + R X 4  gave CR
'7/05 START ZEVALIN TRIAL + R X 4 AND MEGA CYTOXIN DOSE + ELEVATED ZEVALIN DOSE, gave CR</t>
        </r>
        <r>
          <rPr>
            <b/>
            <sz val="10"/>
            <rFont val="Tahoma"/>
            <family val="0"/>
          </rPr>
          <t xml:space="preserve">
</t>
        </r>
        <r>
          <rPr>
            <sz val="10"/>
            <rFont val="Tahoma"/>
            <family val="2"/>
          </rPr>
          <t>AUTO SCT</t>
        </r>
      </text>
    </comment>
    <comment ref="M16" authorId="0">
      <text>
        <r>
          <rPr>
            <sz val="10"/>
            <rFont val="Tahoma"/>
            <family val="0"/>
          </rPr>
          <t xml:space="preserve">
1/07 Mini Allo 
06/07 - 6 mos since Mini and tapering off immunosuppressants.
</t>
        </r>
      </text>
    </comment>
    <comment ref="I214" authorId="1">
      <text>
        <r>
          <rPr>
            <b/>
            <sz val="10"/>
            <rFont val="Tahoma"/>
            <family val="2"/>
          </rPr>
          <t xml:space="preserve">Miriam N-R. 
</t>
        </r>
        <r>
          <rPr>
            <sz val="10"/>
            <rFont val="Tahoma"/>
            <family val="2"/>
          </rPr>
          <t xml:space="preserve">DX 9/2005
6 rounds RChop
30 radiation sessions
presented with large tumor in left lung
</t>
        </r>
        <r>
          <rPr>
            <b/>
            <sz val="8"/>
            <rFont val="Tahoma"/>
            <family val="0"/>
          </rPr>
          <t xml:space="preserve">
</t>
        </r>
      </text>
    </comment>
    <comment ref="I251" authorId="1">
      <text>
        <r>
          <rPr>
            <b/>
            <sz val="10"/>
            <rFont val="Tahoma"/>
            <family val="2"/>
          </rPr>
          <t xml:space="preserve">WES R. </t>
        </r>
        <r>
          <rPr>
            <sz val="10"/>
            <rFont val="Tahoma"/>
            <family val="2"/>
          </rPr>
          <t>DX stage four, with 5% bm 06/06. Second
opinion MDA 07/06. Started R+CHOP 6 rounds at end of /8/06. Completed 12/06</t>
        </r>
        <r>
          <rPr>
            <sz val="8"/>
            <rFont val="Tahoma"/>
            <family val="0"/>
          </rPr>
          <t xml:space="preserve">
</t>
        </r>
      </text>
    </comment>
    <comment ref="I383" authorId="2">
      <text>
        <r>
          <rPr>
            <b/>
            <sz val="10"/>
            <rFont val="Tahoma"/>
            <family val="2"/>
          </rPr>
          <t>MCCOY S.:</t>
        </r>
        <r>
          <rPr>
            <sz val="10"/>
            <rFont val="Tahoma"/>
            <family val="2"/>
          </rPr>
          <t xml:space="preserve">
DX 3/98 Stg IV Nodes
TX CHOPx6 
Remission 9/98</t>
        </r>
      </text>
    </comment>
    <comment ref="J383" authorId="2">
      <text>
        <r>
          <rPr>
            <sz val="10"/>
            <rFont val="Tahoma"/>
            <family val="2"/>
          </rPr>
          <t>Relapse Jan 00 
Duodenal tumor
TX: CHOPx3 Reduced dose over 3 mos + Rx4 over 1 mo.</t>
        </r>
      </text>
    </comment>
    <comment ref="K383" authorId="2">
      <text>
        <r>
          <rPr>
            <sz val="10"/>
            <rFont val="Tahoma"/>
            <family val="2"/>
          </rPr>
          <t>Relapse. 
TX: Velcade trial finished. Declined maintenance.</t>
        </r>
        <r>
          <rPr>
            <sz val="8"/>
            <rFont val="Tahoma"/>
            <family val="0"/>
          </rPr>
          <t xml:space="preserve">
</t>
        </r>
      </text>
    </comment>
    <comment ref="M383" authorId="2">
      <text>
        <r>
          <rPr>
            <sz val="10"/>
            <rFont val="Tahoma"/>
            <family val="2"/>
          </rPr>
          <t>Died 3/12/05 at home peacefully with family.</t>
        </r>
        <r>
          <rPr>
            <sz val="8"/>
            <rFont val="Tahoma"/>
            <family val="0"/>
          </rPr>
          <t xml:space="preserve">
</t>
        </r>
      </text>
    </comment>
    <comment ref="I378" authorId="2">
      <text>
        <r>
          <rPr>
            <b/>
            <sz val="10"/>
            <rFont val="Tahoma"/>
            <family val="2"/>
          </rPr>
          <t>NEAL R</t>
        </r>
        <r>
          <rPr>
            <sz val="10"/>
            <rFont val="Tahoma"/>
            <family val="2"/>
          </rPr>
          <t xml:space="preserve">
DX:1998 Diffuse Stg IV
TX: Spenectomy and Celebrex maintenance</t>
        </r>
        <r>
          <rPr>
            <sz val="9"/>
            <rFont val="Tahoma"/>
            <family val="2"/>
          </rPr>
          <t>.</t>
        </r>
        <r>
          <rPr>
            <sz val="8"/>
            <rFont val="Tahoma"/>
            <family val="0"/>
          </rPr>
          <t xml:space="preserve">
</t>
        </r>
      </text>
    </comment>
    <comment ref="K378" authorId="2">
      <text>
        <r>
          <rPr>
            <sz val="10"/>
            <rFont val="Tahoma"/>
            <family val="2"/>
          </rPr>
          <t>Relapse Sep 02
TX: R + low level Cytoxin.
Remission.</t>
        </r>
        <r>
          <rPr>
            <sz val="8"/>
            <rFont val="Tahoma"/>
            <family val="0"/>
          </rPr>
          <t xml:space="preserve">
</t>
        </r>
      </text>
    </comment>
    <comment ref="L378" authorId="2">
      <text>
        <r>
          <rPr>
            <sz val="10"/>
            <rFont val="Tahoma"/>
            <family val="2"/>
          </rPr>
          <t>Relapse 03</t>
        </r>
        <r>
          <rPr>
            <sz val="8"/>
            <rFont val="Tahoma"/>
            <family val="0"/>
          </rPr>
          <t xml:space="preserve">
</t>
        </r>
        <r>
          <rPr>
            <sz val="10"/>
            <rFont val="Tahoma"/>
            <family val="2"/>
          </rPr>
          <t>TX: May 03 Vaccine (failed), one node surgery. Repeat R and Cytoxin.</t>
        </r>
        <r>
          <rPr>
            <sz val="8"/>
            <rFont val="Tahoma"/>
            <family val="0"/>
          </rPr>
          <t xml:space="preserve">
</t>
        </r>
        <r>
          <rPr>
            <sz val="10"/>
            <rFont val="Tahoma"/>
            <family val="2"/>
          </rPr>
          <t>Oct 03 Relapse.
TX: EPOCH and Bexxar.</t>
        </r>
      </text>
    </comment>
    <comment ref="M378" authorId="2">
      <text>
        <r>
          <rPr>
            <sz val="10"/>
            <rFont val="Tahoma"/>
            <family val="2"/>
          </rPr>
          <t>Died Jan 04 surrounded by family.</t>
        </r>
        <r>
          <rPr>
            <sz val="8"/>
            <rFont val="Tahoma"/>
            <family val="0"/>
          </rPr>
          <t xml:space="preserve">
</t>
        </r>
      </text>
    </comment>
    <comment ref="I343" authorId="2">
      <text>
        <r>
          <rPr>
            <b/>
            <sz val="10"/>
            <rFont val="Tahoma"/>
            <family val="2"/>
          </rPr>
          <t>DAVID C</t>
        </r>
        <r>
          <rPr>
            <sz val="10"/>
            <rFont val="Tahoma"/>
            <family val="2"/>
          </rPr>
          <t xml:space="preserve">
DX: Early 00 Stg IVB.
 Very aggressive.
TX: RCHOPx3 and rad but still lung invasion. Celebrex Jul 00 on. Sep 00 Splenectomy and CR1</t>
        </r>
        <r>
          <rPr>
            <sz val="8"/>
            <rFont val="Tahoma"/>
            <family val="0"/>
          </rPr>
          <t xml:space="preserve">
</t>
        </r>
      </text>
    </comment>
    <comment ref="J343" authorId="2">
      <text>
        <r>
          <rPr>
            <sz val="10"/>
            <rFont val="Tahoma"/>
            <family val="2"/>
          </rPr>
          <t>WBC count up. 
TX: low dose Cytoxin CR2.</t>
        </r>
        <r>
          <rPr>
            <sz val="8"/>
            <rFont val="Tahoma"/>
            <family val="0"/>
          </rPr>
          <t xml:space="preserve">
</t>
        </r>
      </text>
    </comment>
    <comment ref="K343" authorId="2">
      <text>
        <r>
          <rPr>
            <sz val="10"/>
            <rFont val="Tahoma"/>
            <family val="2"/>
          </rPr>
          <t>Nodes return.
TX: Interlukin +R fails. Jul 02 ICEx1. Aug 02 CCI-779 trial shrinks nodes.</t>
        </r>
        <r>
          <rPr>
            <sz val="8"/>
            <rFont val="Tahoma"/>
            <family val="0"/>
          </rPr>
          <t xml:space="preserve">
</t>
        </r>
      </text>
    </comment>
    <comment ref="M343" authorId="2">
      <text>
        <r>
          <rPr>
            <sz val="10"/>
            <rFont val="Tahoma"/>
            <family val="2"/>
          </rPr>
          <t>Dies 2003.History in Ruzic book.</t>
        </r>
        <r>
          <rPr>
            <sz val="8"/>
            <rFont val="Tahoma"/>
            <family val="0"/>
          </rPr>
          <t xml:space="preserve">
</t>
        </r>
      </text>
    </comment>
    <comment ref="I60" authorId="2">
      <text>
        <r>
          <rPr>
            <b/>
            <sz val="10"/>
            <rFont val="Tahoma"/>
            <family val="2"/>
          </rPr>
          <t>John M.</t>
        </r>
        <r>
          <rPr>
            <sz val="10"/>
            <rFont val="Tahoma"/>
            <family val="2"/>
          </rPr>
          <t xml:space="preserve">
DX: 1999 Spleen 10x size.
TX: Splenectomy.</t>
        </r>
        <r>
          <rPr>
            <sz val="8"/>
            <rFont val="Tahoma"/>
            <family val="0"/>
          </rPr>
          <t xml:space="preserve">
</t>
        </r>
      </text>
    </comment>
    <comment ref="J60" authorId="2">
      <text>
        <r>
          <rPr>
            <sz val="10"/>
            <rFont val="Tahoma"/>
            <family val="2"/>
          </rPr>
          <t>Mid 01 GI tumors.</t>
        </r>
        <r>
          <rPr>
            <sz val="8"/>
            <rFont val="Tahoma"/>
            <family val="0"/>
          </rPr>
          <t xml:space="preserve">
</t>
        </r>
      </text>
    </comment>
    <comment ref="K60" authorId="2">
      <text>
        <r>
          <rPr>
            <sz val="10"/>
            <rFont val="Tahoma"/>
            <family val="2"/>
          </rPr>
          <t>Jul 02 relapse, bedridden. Aggressive chemo and vaccine (failed). High dose R.</t>
        </r>
        <r>
          <rPr>
            <sz val="8"/>
            <rFont val="Tahoma"/>
            <family val="0"/>
          </rPr>
          <t xml:space="preserve">
</t>
        </r>
      </text>
    </comment>
    <comment ref="L60" authorId="2">
      <text>
        <r>
          <rPr>
            <sz val="10"/>
            <rFont val="Tahoma"/>
            <family val="2"/>
          </rPr>
          <t>TX: AutoSCT 03.</t>
        </r>
        <r>
          <rPr>
            <sz val="8"/>
            <rFont val="Tahoma"/>
            <family val="0"/>
          </rPr>
          <t xml:space="preserve">
</t>
        </r>
      </text>
    </comment>
    <comment ref="M60" authorId="2">
      <text>
        <r>
          <rPr>
            <sz val="10"/>
            <rFont val="Tahoma"/>
            <family val="2"/>
          </rPr>
          <t>OK end 03.</t>
        </r>
        <r>
          <rPr>
            <sz val="8"/>
            <rFont val="Tahoma"/>
            <family val="0"/>
          </rPr>
          <t xml:space="preserve">
</t>
        </r>
      </text>
    </comment>
    <comment ref="I100" authorId="2">
      <text>
        <r>
          <rPr>
            <b/>
            <sz val="8"/>
            <rFont val="Tahoma"/>
            <family val="2"/>
          </rPr>
          <t>STEPHEN S:</t>
        </r>
        <r>
          <rPr>
            <sz val="8"/>
            <rFont val="Tahoma"/>
            <family val="0"/>
          </rPr>
          <t xml:space="preserve">
</t>
        </r>
        <r>
          <rPr>
            <sz val="10"/>
            <rFont val="Tahoma"/>
            <family val="2"/>
          </rPr>
          <t>DX: 2001 per his book.
TX: RCHOPx6 and ASCT for CR1. R maint. quarterly for at least a year.</t>
        </r>
        <r>
          <rPr>
            <sz val="8"/>
            <rFont val="Tahoma"/>
            <family val="0"/>
          </rPr>
          <t xml:space="preserve">
</t>
        </r>
      </text>
    </comment>
    <comment ref="M100" authorId="2">
      <text>
        <r>
          <rPr>
            <sz val="10"/>
            <rFont val="Tahoma"/>
            <family val="2"/>
          </rPr>
          <t>Still remission at 4/07. Stanford prof auth of "Patient from Hell"</t>
        </r>
        <r>
          <rPr>
            <sz val="8"/>
            <rFont val="Tahoma"/>
            <family val="0"/>
          </rPr>
          <t xml:space="preserve">
</t>
        </r>
      </text>
    </comment>
    <comment ref="J26" authorId="2">
      <text>
        <r>
          <rPr>
            <sz val="10"/>
            <rFont val="Tahoma"/>
            <family val="2"/>
          </rPr>
          <t>Relapse 2/98. Mini Allo related. CR2.</t>
        </r>
        <r>
          <rPr>
            <sz val="8"/>
            <rFont val="Tahoma"/>
            <family val="0"/>
          </rPr>
          <t xml:space="preserve">
</t>
        </r>
      </text>
    </comment>
    <comment ref="K26" authorId="2">
      <text>
        <r>
          <rPr>
            <sz val="10"/>
            <rFont val="Tahoma"/>
            <family val="2"/>
          </rPr>
          <t>Relapsed 08/00
TX: R maintenance and new immune system got to CR3.</t>
        </r>
        <r>
          <rPr>
            <sz val="8"/>
            <rFont val="Tahoma"/>
            <family val="0"/>
          </rPr>
          <t xml:space="preserve">
</t>
        </r>
      </text>
    </comment>
    <comment ref="M26" authorId="2">
      <text>
        <r>
          <rPr>
            <sz val="10"/>
            <rFont val="Tahoma"/>
            <family val="2"/>
          </rPr>
          <t>Remission still 5/07
Soap opera star and actor. Mag articles author.</t>
        </r>
      </text>
    </comment>
    <comment ref="I326" authorId="2">
      <text>
        <r>
          <rPr>
            <b/>
            <sz val="10"/>
            <rFont val="Tahoma"/>
            <family val="2"/>
          </rPr>
          <t xml:space="preserve">Ron E.:
</t>
        </r>
        <r>
          <rPr>
            <sz val="10"/>
            <rFont val="Tahoma"/>
            <family val="2"/>
          </rPr>
          <t>DX: 5/99 Diffuse, colon.
TX: 6x monthly oral chemo.</t>
        </r>
        <r>
          <rPr>
            <sz val="8"/>
            <rFont val="Tahoma"/>
            <family val="0"/>
          </rPr>
          <t xml:space="preserve">
</t>
        </r>
      </text>
    </comment>
    <comment ref="J326" authorId="2">
      <text>
        <r>
          <rPr>
            <sz val="10"/>
            <rFont val="Tahoma"/>
            <family val="2"/>
          </rPr>
          <t>2000 CHODx4, Celebrex, Vinblastine.</t>
        </r>
        <r>
          <rPr>
            <sz val="8"/>
            <rFont val="Tahoma"/>
            <family val="0"/>
          </rPr>
          <t xml:space="preserve">
</t>
        </r>
      </text>
    </comment>
    <comment ref="M326" authorId="2">
      <text>
        <r>
          <rPr>
            <sz val="10"/>
            <rFont val="Tahoma"/>
            <family val="2"/>
          </rPr>
          <t>TX: FCR x6 2001.
Polyps returned.
IMP given. Then Iphosphamide.
Died October 2001</t>
        </r>
      </text>
    </comment>
    <comment ref="M364" authorId="2">
      <text>
        <r>
          <rPr>
            <sz val="10"/>
            <rFont val="Tahoma"/>
            <family val="2"/>
          </rPr>
          <t>Died 2005</t>
        </r>
        <r>
          <rPr>
            <sz val="8"/>
            <rFont val="Tahoma"/>
            <family val="0"/>
          </rPr>
          <t xml:space="preserve">
</t>
        </r>
      </text>
    </comment>
    <comment ref="M366" authorId="2">
      <text>
        <r>
          <rPr>
            <sz val="10"/>
            <rFont val="Tahoma"/>
            <family val="2"/>
          </rPr>
          <t>Died 2005</t>
        </r>
        <r>
          <rPr>
            <sz val="8"/>
            <rFont val="Tahoma"/>
            <family val="0"/>
          </rPr>
          <t xml:space="preserve">
</t>
        </r>
      </text>
    </comment>
    <comment ref="M367" authorId="2">
      <text>
        <r>
          <rPr>
            <sz val="10"/>
            <rFont val="Tahoma"/>
            <family val="2"/>
          </rPr>
          <t>Died 2005</t>
        </r>
        <r>
          <rPr>
            <sz val="8"/>
            <rFont val="Tahoma"/>
            <family val="0"/>
          </rPr>
          <t xml:space="preserve">
</t>
        </r>
      </text>
    </comment>
    <comment ref="M365" authorId="2">
      <text>
        <r>
          <rPr>
            <sz val="10"/>
            <rFont val="Tahoma"/>
            <family val="2"/>
          </rPr>
          <t>Died 5/5/2004</t>
        </r>
        <r>
          <rPr>
            <sz val="8"/>
            <rFont val="Tahoma"/>
            <family val="0"/>
          </rPr>
          <t xml:space="preserve">
</t>
        </r>
      </text>
    </comment>
    <comment ref="M369" authorId="2">
      <text>
        <r>
          <rPr>
            <sz val="10"/>
            <rFont val="Tahoma"/>
            <family val="2"/>
          </rPr>
          <t>Died 2005</t>
        </r>
        <r>
          <rPr>
            <sz val="8"/>
            <rFont val="Tahoma"/>
            <family val="0"/>
          </rPr>
          <t xml:space="preserve">
</t>
        </r>
      </text>
    </comment>
    <comment ref="M375" authorId="2">
      <text>
        <r>
          <rPr>
            <sz val="10"/>
            <rFont val="Tahoma"/>
            <family val="2"/>
          </rPr>
          <t>Died 2005</t>
        </r>
        <r>
          <rPr>
            <sz val="8"/>
            <rFont val="Tahoma"/>
            <family val="0"/>
          </rPr>
          <t xml:space="preserve">
</t>
        </r>
      </text>
    </comment>
    <comment ref="M372" authorId="2">
      <text>
        <r>
          <rPr>
            <sz val="10"/>
            <rFont val="Tahoma"/>
            <family val="2"/>
          </rPr>
          <t>Died Jan 2005</t>
        </r>
        <r>
          <rPr>
            <sz val="8"/>
            <rFont val="Tahoma"/>
            <family val="0"/>
          </rPr>
          <t xml:space="preserve">
</t>
        </r>
      </text>
    </comment>
    <comment ref="I364" authorId="2">
      <text>
        <r>
          <rPr>
            <b/>
            <sz val="10"/>
            <rFont val="Tahoma"/>
            <family val="2"/>
          </rPr>
          <t>AL C-</t>
        </r>
        <r>
          <rPr>
            <sz val="10"/>
            <rFont val="Tahoma"/>
            <family val="2"/>
          </rPr>
          <t xml:space="preserve">
DX 2000</t>
        </r>
        <r>
          <rPr>
            <sz val="8"/>
            <rFont val="Tahoma"/>
            <family val="0"/>
          </rPr>
          <t xml:space="preserve">
</t>
        </r>
      </text>
    </comment>
    <comment ref="I366" authorId="2">
      <text>
        <r>
          <rPr>
            <b/>
            <sz val="10"/>
            <rFont val="Tahoma"/>
            <family val="2"/>
          </rPr>
          <t>MARY R-</t>
        </r>
        <r>
          <rPr>
            <sz val="10"/>
            <rFont val="Tahoma"/>
            <family val="2"/>
          </rPr>
          <t xml:space="preserve">
DX 2000 Stg IV Throat, BM and Colon
TX: NIH idiopathic vaccine trial, REPOCH prep</t>
        </r>
        <r>
          <rPr>
            <sz val="8"/>
            <rFont val="Tahoma"/>
            <family val="0"/>
          </rPr>
          <t xml:space="preserve">
</t>
        </r>
      </text>
    </comment>
    <comment ref="I367" authorId="2">
      <text>
        <r>
          <rPr>
            <b/>
            <sz val="10"/>
            <rFont val="Tahoma"/>
            <family val="2"/>
          </rPr>
          <t>JOY T-G</t>
        </r>
        <r>
          <rPr>
            <sz val="10"/>
            <rFont val="Tahoma"/>
            <family val="2"/>
          </rPr>
          <t xml:space="preserve">
DX 2000</t>
        </r>
        <r>
          <rPr>
            <sz val="8"/>
            <rFont val="Tahoma"/>
            <family val="0"/>
          </rPr>
          <t xml:space="preserve">
</t>
        </r>
      </text>
    </comment>
    <comment ref="I365" authorId="2">
      <text>
        <r>
          <rPr>
            <b/>
            <sz val="10"/>
            <rFont val="Tahoma"/>
            <family val="2"/>
          </rPr>
          <t>HERSCHEL G-</t>
        </r>
        <r>
          <rPr>
            <sz val="10"/>
            <rFont val="Tahoma"/>
            <family val="2"/>
          </rPr>
          <t xml:space="preserve">
DX 1999</t>
        </r>
        <r>
          <rPr>
            <sz val="8"/>
            <rFont val="Tahoma"/>
            <family val="0"/>
          </rPr>
          <t xml:space="preserve">
</t>
        </r>
      </text>
    </comment>
    <comment ref="I375" authorId="2">
      <text>
        <r>
          <rPr>
            <b/>
            <sz val="10"/>
            <rFont val="Tahoma"/>
            <family val="2"/>
          </rPr>
          <t>BO L.</t>
        </r>
        <r>
          <rPr>
            <sz val="10"/>
            <rFont val="Tahoma"/>
            <family val="2"/>
          </rPr>
          <t xml:space="preserve">
DX 1998</t>
        </r>
        <r>
          <rPr>
            <sz val="8"/>
            <rFont val="Tahoma"/>
            <family val="0"/>
          </rPr>
          <t xml:space="preserve">
</t>
        </r>
      </text>
    </comment>
    <comment ref="L77" authorId="2">
      <text>
        <r>
          <rPr>
            <sz val="10"/>
            <rFont val="Tahoma"/>
            <family val="2"/>
          </rPr>
          <t>W&amp;W</t>
        </r>
        <r>
          <rPr>
            <sz val="8"/>
            <rFont val="Tahoma"/>
            <family val="0"/>
          </rPr>
          <t xml:space="preserve">
</t>
        </r>
      </text>
    </comment>
    <comment ref="J162" authorId="2">
      <text>
        <r>
          <rPr>
            <sz val="10"/>
            <rFont val="Tahoma"/>
            <family val="2"/>
          </rPr>
          <t>CR 2/05</t>
        </r>
        <r>
          <rPr>
            <sz val="8"/>
            <rFont val="Tahoma"/>
            <family val="0"/>
          </rPr>
          <t xml:space="preserve">
</t>
        </r>
      </text>
    </comment>
    <comment ref="I377" authorId="2">
      <text>
        <r>
          <rPr>
            <b/>
            <sz val="10"/>
            <rFont val="Tahoma"/>
            <family val="2"/>
          </rPr>
          <t>JOYCE N-</t>
        </r>
        <r>
          <rPr>
            <sz val="10"/>
            <rFont val="Tahoma"/>
            <family val="2"/>
          </rPr>
          <t xml:space="preserve">
DX 2001
TX Unknown.</t>
        </r>
      </text>
    </comment>
    <comment ref="M377" authorId="2">
      <text>
        <r>
          <rPr>
            <sz val="10"/>
            <rFont val="Tahoma"/>
            <family val="2"/>
          </rPr>
          <t>Died 3/07 ovarian cancer.</t>
        </r>
        <r>
          <rPr>
            <sz val="8"/>
            <rFont val="Tahoma"/>
            <family val="0"/>
          </rPr>
          <t xml:space="preserve">
</t>
        </r>
      </text>
    </comment>
    <comment ref="I332" authorId="2">
      <text>
        <r>
          <rPr>
            <b/>
            <sz val="10"/>
            <rFont val="Tahoma"/>
            <family val="2"/>
          </rPr>
          <t>ANN M-</t>
        </r>
        <r>
          <rPr>
            <sz val="10"/>
            <rFont val="Tahoma"/>
            <family val="2"/>
          </rPr>
          <t xml:space="preserve">
DX: May 1999
TX: R and others</t>
        </r>
        <r>
          <rPr>
            <sz val="8"/>
            <rFont val="Tahoma"/>
            <family val="0"/>
          </rPr>
          <t xml:space="preserve">
</t>
        </r>
      </text>
    </comment>
    <comment ref="J332" authorId="2">
      <text>
        <r>
          <rPr>
            <sz val="10"/>
            <rFont val="Tahoma"/>
            <family val="2"/>
          </rPr>
          <t>Brain invlovement.
TX: Rad and ARA-C/ Methotrexate. Shingles.</t>
        </r>
        <r>
          <rPr>
            <sz val="8"/>
            <rFont val="Tahoma"/>
            <family val="0"/>
          </rPr>
          <t xml:space="preserve">
</t>
        </r>
      </text>
    </comment>
    <comment ref="M332" authorId="2">
      <text>
        <r>
          <rPr>
            <sz val="10"/>
            <rFont val="Tahoma"/>
            <family val="2"/>
          </rPr>
          <t>Died 11/21/01.</t>
        </r>
        <r>
          <rPr>
            <sz val="8"/>
            <rFont val="Tahoma"/>
            <family val="0"/>
          </rPr>
          <t xml:space="preserve">
</t>
        </r>
      </text>
    </comment>
    <comment ref="I157" authorId="2">
      <text>
        <r>
          <rPr>
            <b/>
            <sz val="10"/>
            <rFont val="Tahoma"/>
            <family val="2"/>
          </rPr>
          <t>MICHAEL A</t>
        </r>
        <r>
          <rPr>
            <sz val="10"/>
            <rFont val="Tahoma"/>
            <family val="2"/>
          </rPr>
          <t xml:space="preserve">
DX: 3/04 
TX: Abdom surgery, RCHOP RICE,
8/04 AutoSCT R maint.</t>
        </r>
        <r>
          <rPr>
            <sz val="8"/>
            <rFont val="Tahoma"/>
            <family val="0"/>
          </rPr>
          <t xml:space="preserve">
</t>
        </r>
      </text>
    </comment>
    <comment ref="M157" authorId="2">
      <text>
        <r>
          <rPr>
            <sz val="10"/>
            <rFont val="Tahoma"/>
            <family val="2"/>
          </rPr>
          <t>CR to 4/07 and counting. Newsweek author incl. MCL story.</t>
        </r>
        <r>
          <rPr>
            <sz val="8"/>
            <rFont val="Tahoma"/>
            <family val="0"/>
          </rPr>
          <t xml:space="preserve">
</t>
        </r>
      </text>
    </comment>
    <comment ref="L155" authorId="2">
      <text>
        <r>
          <rPr>
            <sz val="10"/>
            <rFont val="Tahoma"/>
            <family val="2"/>
          </rPr>
          <t>Eary 2006, Bone lesions and bad pain
Went ahead (5/06)with Auto SCT-success --
12/06 mini-allo BMT</t>
        </r>
        <r>
          <rPr>
            <sz val="8"/>
            <rFont val="Tahoma"/>
            <family val="0"/>
          </rPr>
          <t xml:space="preserve">
</t>
        </r>
      </text>
    </comment>
    <comment ref="I335" authorId="2">
      <text>
        <r>
          <rPr>
            <b/>
            <sz val="10"/>
            <rFont val="Tahoma"/>
            <family val="2"/>
          </rPr>
          <t xml:space="preserve">GINA- </t>
        </r>
        <r>
          <rPr>
            <sz val="10"/>
            <rFont val="Tahoma"/>
            <family val="2"/>
          </rPr>
          <t>(si -daughter report on father)
DX 2002, cough, sinus infection, colon probs.
TX: 2CDA</t>
        </r>
        <r>
          <rPr>
            <sz val="8"/>
            <rFont val="Tahoma"/>
            <family val="0"/>
          </rPr>
          <t xml:space="preserve">
</t>
        </r>
      </text>
    </comment>
    <comment ref="J335" authorId="2">
      <text>
        <r>
          <rPr>
            <sz val="10"/>
            <rFont val="Tahoma"/>
            <family val="2"/>
          </rPr>
          <t>Relapse 1/03
TX: RCHOPx5 starting 3/03. Pneumonia and scalded skin syndrome.</t>
        </r>
        <r>
          <rPr>
            <sz val="8"/>
            <rFont val="Tahoma"/>
            <family val="0"/>
          </rPr>
          <t xml:space="preserve">
</t>
        </r>
      </text>
    </comment>
    <comment ref="M335" authorId="2">
      <text>
        <r>
          <rPr>
            <sz val="10"/>
            <rFont val="Tahoma"/>
            <family val="2"/>
          </rPr>
          <t>OK 10/03-1/04. Relapse. Hospitalized 2/04 tumor in back (radiation used) and menenges involved.
Died 3/3/04.</t>
        </r>
        <r>
          <rPr>
            <sz val="8"/>
            <rFont val="Tahoma"/>
            <family val="0"/>
          </rPr>
          <t xml:space="preserve">
</t>
        </r>
      </text>
    </comment>
    <comment ref="L195" authorId="2">
      <text>
        <r>
          <rPr>
            <sz val="10"/>
            <rFont val="Tahoma"/>
            <family val="2"/>
          </rPr>
          <t>3rd R maint cycle sched 6/07. PET clear 4/07.</t>
        </r>
        <r>
          <rPr>
            <sz val="8"/>
            <rFont val="Tahoma"/>
            <family val="0"/>
          </rPr>
          <t xml:space="preserve">
</t>
        </r>
      </text>
    </comment>
    <comment ref="M341" authorId="2">
      <text>
        <r>
          <rPr>
            <sz val="10"/>
            <rFont val="Tahoma"/>
            <family val="2"/>
          </rPr>
          <t>Died 8/9/02</t>
        </r>
        <r>
          <rPr>
            <sz val="8"/>
            <rFont val="Tahoma"/>
            <family val="0"/>
          </rPr>
          <t xml:space="preserve">
</t>
        </r>
      </text>
    </comment>
    <comment ref="I341" authorId="2">
      <text>
        <r>
          <rPr>
            <b/>
            <sz val="10"/>
            <rFont val="Tahoma"/>
            <family val="2"/>
          </rPr>
          <t>GORDON K</t>
        </r>
        <r>
          <rPr>
            <sz val="10"/>
            <rFont val="Tahoma"/>
            <family val="2"/>
          </rPr>
          <t xml:space="preserve">
DX: 1999
TX: RCHOPx6 12/99</t>
        </r>
      </text>
    </comment>
    <comment ref="M339" authorId="2">
      <text>
        <r>
          <rPr>
            <sz val="10"/>
            <rFont val="Tahoma"/>
            <family val="2"/>
          </rPr>
          <t xml:space="preserve">CR to 03. Died 2003 </t>
        </r>
      </text>
    </comment>
    <comment ref="I339" authorId="2">
      <text>
        <r>
          <rPr>
            <b/>
            <sz val="10"/>
            <rFont val="Tahoma"/>
            <family val="2"/>
          </rPr>
          <t>MAXINE B</t>
        </r>
        <r>
          <rPr>
            <sz val="10"/>
            <rFont val="Tahoma"/>
            <family val="2"/>
          </rPr>
          <t xml:space="preserve">
DX: 2000
TX:R-EPOCHx6 09/00</t>
        </r>
        <r>
          <rPr>
            <sz val="8"/>
            <rFont val="Tahoma"/>
            <family val="0"/>
          </rPr>
          <t xml:space="preserve">
</t>
        </r>
      </text>
    </comment>
    <comment ref="I355" authorId="2">
      <text>
        <r>
          <rPr>
            <b/>
            <sz val="10"/>
            <rFont val="Tahoma"/>
            <family val="2"/>
          </rPr>
          <t>JOHN M</t>
        </r>
        <r>
          <rPr>
            <sz val="10"/>
            <rFont val="Tahoma"/>
            <family val="2"/>
          </rPr>
          <t xml:space="preserve">
DX: 2001 Indolent
TX: RCHOP type chemo + ARA-C and Celebrex</t>
        </r>
        <r>
          <rPr>
            <sz val="8"/>
            <rFont val="Tahoma"/>
            <family val="0"/>
          </rPr>
          <t xml:space="preserve">
</t>
        </r>
      </text>
    </comment>
    <comment ref="M355" authorId="2">
      <text>
        <r>
          <rPr>
            <sz val="10"/>
            <rFont val="Tahoma"/>
            <family val="2"/>
          </rPr>
          <t>Died 7/22/05</t>
        </r>
        <r>
          <rPr>
            <sz val="8"/>
            <rFont val="Tahoma"/>
            <family val="0"/>
          </rPr>
          <t xml:space="preserve">
</t>
        </r>
      </text>
    </comment>
    <comment ref="I48" authorId="2">
      <text>
        <r>
          <rPr>
            <b/>
            <sz val="10"/>
            <rFont val="Tahoma"/>
            <family val="2"/>
          </rPr>
          <t>BRENT A</t>
        </r>
        <r>
          <rPr>
            <sz val="10"/>
            <rFont val="Tahoma"/>
            <family val="2"/>
          </rPr>
          <t xml:space="preserve">
DX: 11/99. No BM involvment.
TX: RCHOP ending 5/00</t>
        </r>
        <r>
          <rPr>
            <sz val="8"/>
            <rFont val="Tahoma"/>
            <family val="0"/>
          </rPr>
          <t xml:space="preserve">.
</t>
        </r>
      </text>
    </comment>
    <comment ref="J48" authorId="2">
      <text>
        <r>
          <rPr>
            <sz val="10"/>
            <rFont val="Tahoma"/>
            <family val="2"/>
          </rPr>
          <t>TX: 10/00 ASCT no Rad</t>
        </r>
        <r>
          <rPr>
            <sz val="8"/>
            <rFont val="Tahoma"/>
            <family val="0"/>
          </rPr>
          <t xml:space="preserve">
</t>
        </r>
      </text>
    </comment>
    <comment ref="M48" authorId="2">
      <text>
        <r>
          <rPr>
            <sz val="10"/>
            <rFont val="Tahoma"/>
            <family val="2"/>
          </rPr>
          <t>As of 4/24/07
 In Full Remission since 5/2000.  I get annual PET scans at this
time.</t>
        </r>
      </text>
    </comment>
    <comment ref="I113" authorId="2">
      <text>
        <r>
          <rPr>
            <b/>
            <sz val="10"/>
            <rFont val="Tahoma"/>
            <family val="2"/>
          </rPr>
          <t xml:space="preserve">MIKE E. </t>
        </r>
        <r>
          <rPr>
            <sz val="10"/>
            <rFont val="Tahoma"/>
            <family val="2"/>
          </rPr>
          <t xml:space="preserve">(by wife Marilyn):
DX: 07/05/2002, inguinal biopsy, Age 56, DX as Follicular Lymphoma; 
07/29/2002 and 08/13/02, inguinal and elbow biopsies, DX as MCL; 
TX: W &amp; W using Alternative Treatments. (Essaic Tea and Zapper Machine first) 
(Artist's Conk Tea with concentrated electrolyte/antioxidant formula, starting 4 months after DX and continues to drink after chemo only regularly as in previous years.)  
Following CT Scans indicated insignificant growth &amp; some diminished; still working at job.
</t>
        </r>
        <r>
          <rPr>
            <b/>
            <sz val="8"/>
            <rFont val="Tahoma"/>
            <family val="0"/>
          </rPr>
          <t xml:space="preserve">
</t>
        </r>
        <r>
          <rPr>
            <sz val="8"/>
            <rFont val="Tahoma"/>
            <family val="0"/>
          </rPr>
          <t xml:space="preserve">
</t>
        </r>
      </text>
    </comment>
    <comment ref="J113" authorId="2">
      <text>
        <r>
          <rPr>
            <sz val="10"/>
            <rFont val="Tahoma"/>
            <family val="2"/>
          </rPr>
          <t>10/24/05: CT Scan —insignif. growth in existing, but new lymphoma near ureter.  
11/28/05:  Bone Marrow positive 50%;  
11/29/05: Start RCHOP</t>
        </r>
      </text>
    </comment>
    <comment ref="L113" authorId="2">
      <text>
        <r>
          <rPr>
            <sz val="10"/>
            <rFont val="Tahoma"/>
            <family val="2"/>
          </rPr>
          <t xml:space="preserve">
1/27/06:  CT Scan Impression:  "Extensive lyphmo. considerably improved". Still able to work. </t>
        </r>
        <r>
          <rPr>
            <sz val="8"/>
            <rFont val="Tahoma"/>
            <family val="0"/>
          </rPr>
          <t xml:space="preserve">
</t>
        </r>
        <r>
          <rPr>
            <sz val="10"/>
            <rFont val="Tahoma"/>
            <family val="2"/>
          </rPr>
          <t>03/28/06: Finished R-CHOP X 6. Took Allopurinol and Protonix daily;  Neulasta 24 hrs after each chemo; and Prednisone for 5 days after each chemo.  Last chemo side effects slowed him down some.  Nausea, bad headache, and stomach upset (burning feeling now resolved).  Also got sinus infection that took 4 weeks to get over;  required antibiotic.  Now back working full time
04/03/2006:  PET SCAN AND CT SCAN:  Thankful to report "no activity" indicated.  
04/21/06: Bone Marrow Biopsy:  will get report on the 27th or 28th.</t>
        </r>
      </text>
    </comment>
    <comment ref="I10" authorId="2">
      <text>
        <r>
          <rPr>
            <b/>
            <sz val="10"/>
            <rFont val="Tahoma"/>
            <family val="2"/>
          </rPr>
          <t xml:space="preserve">KONRAD U. </t>
        </r>
        <r>
          <rPr>
            <sz val="10"/>
            <rFont val="Tahoma"/>
            <family val="2"/>
          </rPr>
          <t>(UB-LLS)</t>
        </r>
        <r>
          <rPr>
            <b/>
            <sz val="10"/>
            <rFont val="Tahoma"/>
            <family val="2"/>
          </rPr>
          <t xml:space="preserve">
</t>
        </r>
        <r>
          <rPr>
            <sz val="10"/>
            <rFont val="Tahoma"/>
            <family val="2"/>
          </rPr>
          <t>DX 10/93 Stg III Neck nodes. CHOPx9 CR1</t>
        </r>
        <r>
          <rPr>
            <sz val="8"/>
            <rFont val="Tahoma"/>
            <family val="0"/>
          </rPr>
          <t xml:space="preserve">
</t>
        </r>
      </text>
    </comment>
    <comment ref="J10" authorId="2">
      <text>
        <r>
          <rPr>
            <sz val="10"/>
            <rFont val="Tahoma"/>
            <family val="2"/>
          </rPr>
          <t>Relapse 08/03
TX RCVP CR2</t>
        </r>
        <r>
          <rPr>
            <sz val="8"/>
            <rFont val="Tahoma"/>
            <family val="0"/>
          </rPr>
          <t xml:space="preserve">
</t>
        </r>
      </text>
    </comment>
    <comment ref="M10" authorId="2">
      <text>
        <r>
          <rPr>
            <sz val="10"/>
            <rFont val="Tahoma"/>
            <family val="2"/>
          </rPr>
          <t>Relapse 07/06. 
TX: R+ Velcade</t>
        </r>
        <r>
          <rPr>
            <sz val="8"/>
            <rFont val="Tahoma"/>
            <family val="0"/>
          </rPr>
          <t xml:space="preserve">
</t>
        </r>
      </text>
    </comment>
    <comment ref="I134" authorId="2">
      <text>
        <r>
          <rPr>
            <b/>
            <sz val="10"/>
            <rFont val="Tahoma"/>
            <family val="2"/>
          </rPr>
          <t xml:space="preserve">RAF F. </t>
        </r>
        <r>
          <rPr>
            <sz val="10"/>
            <rFont val="Tahoma"/>
            <family val="2"/>
          </rPr>
          <t>UB-LLS</t>
        </r>
        <r>
          <rPr>
            <b/>
            <sz val="10"/>
            <rFont val="Tahoma"/>
            <family val="2"/>
          </rPr>
          <t xml:space="preserve">
</t>
        </r>
        <r>
          <rPr>
            <sz val="10"/>
            <rFont val="Tahoma"/>
            <family val="2"/>
          </rPr>
          <t>MCL nodes 03
DX: MCL 07/04 Stg IV
BM 3%.
TX: W&amp;W</t>
        </r>
        <r>
          <rPr>
            <sz val="8"/>
            <rFont val="Tahoma"/>
            <family val="0"/>
          </rPr>
          <t xml:space="preserve">
</t>
        </r>
      </text>
    </comment>
    <comment ref="J134" authorId="2">
      <text>
        <r>
          <rPr>
            <sz val="10"/>
            <rFont val="Tahoma"/>
            <family val="2"/>
          </rPr>
          <t>TX: RCHOP</t>
        </r>
        <r>
          <rPr>
            <sz val="8"/>
            <rFont val="Tahoma"/>
            <family val="0"/>
          </rPr>
          <t xml:space="preserve">
</t>
        </r>
      </text>
    </comment>
    <comment ref="M134" authorId="2">
      <text>
        <r>
          <rPr>
            <sz val="10"/>
            <rFont val="Tahoma"/>
            <family val="2"/>
          </rPr>
          <t>Early 07 Fine. Starting Moffit Vaccine trial soon</t>
        </r>
        <r>
          <rPr>
            <sz val="8"/>
            <rFont val="Tahoma"/>
            <family val="2"/>
          </rPr>
          <t>.</t>
        </r>
        <r>
          <rPr>
            <sz val="8"/>
            <rFont val="Tahoma"/>
            <family val="0"/>
          </rPr>
          <t xml:space="preserve">
</t>
        </r>
      </text>
    </comment>
    <comment ref="J221" authorId="2">
      <text>
        <r>
          <rPr>
            <sz val="10"/>
            <rFont val="Tahoma"/>
            <family val="2"/>
          </rPr>
          <t>Back to work 01/2006
Starting Rituxan maintenance, 1  per week for 4 wks ea 3 mon</t>
        </r>
        <r>
          <rPr>
            <sz val="8"/>
            <rFont val="Tahoma"/>
            <family val="0"/>
          </rPr>
          <t xml:space="preserve">ths
</t>
        </r>
      </text>
    </comment>
    <comment ref="I150" authorId="2">
      <text>
        <r>
          <rPr>
            <b/>
            <sz val="10"/>
            <rFont val="Tahoma"/>
            <family val="2"/>
          </rPr>
          <t>STUMPY</t>
        </r>
        <r>
          <rPr>
            <sz val="10"/>
            <rFont val="Tahoma"/>
            <family val="2"/>
          </rPr>
          <t xml:space="preserve"> (si - friend Jacquie reporting on STUMPY))
DX 01/03 MCL and Large B Cell NHL
TX: RHCVAD and Rad for LBCL. CR1.</t>
        </r>
        <r>
          <rPr>
            <sz val="8"/>
            <rFont val="Tahoma"/>
            <family val="0"/>
          </rPr>
          <t xml:space="preserve">
</t>
        </r>
      </text>
    </comment>
    <comment ref="M150" authorId="2">
      <text>
        <r>
          <rPr>
            <sz val="10"/>
            <rFont val="Tahoma"/>
            <family val="2"/>
          </rPr>
          <t>Recently DX also with  T Cell NHL Ph I. In remission and have PN.</t>
        </r>
        <r>
          <rPr>
            <sz val="8"/>
            <rFont val="Tahoma"/>
            <family val="0"/>
          </rPr>
          <t xml:space="preserve">
</t>
        </r>
      </text>
    </comment>
    <comment ref="M137" authorId="2">
      <text>
        <r>
          <rPr>
            <sz val="10"/>
            <rFont val="Tahoma"/>
            <family val="2"/>
          </rPr>
          <t>09/06 Still W&amp;W with atypical MCL/CLL.</t>
        </r>
        <r>
          <rPr>
            <sz val="8"/>
            <rFont val="Tahoma"/>
            <family val="0"/>
          </rPr>
          <t xml:space="preserve">
</t>
        </r>
      </text>
    </comment>
    <comment ref="M384" authorId="2">
      <text>
        <r>
          <rPr>
            <sz val="10"/>
            <rFont val="Tahoma"/>
            <family val="2"/>
          </rPr>
          <t>Died 8/12/03.
Had various chemos.</t>
        </r>
        <r>
          <rPr>
            <sz val="8"/>
            <rFont val="Tahoma"/>
            <family val="0"/>
          </rPr>
          <t xml:space="preserve">
</t>
        </r>
      </text>
    </comment>
    <comment ref="I384" authorId="2">
      <text>
        <r>
          <rPr>
            <b/>
            <sz val="10"/>
            <rFont val="Tahoma"/>
            <family val="2"/>
          </rPr>
          <t>RON S</t>
        </r>
        <r>
          <rPr>
            <sz val="10"/>
            <rFont val="Tahoma"/>
            <family val="2"/>
          </rPr>
          <t xml:space="preserve"> (si wife Debbie)
DX: about 1996
TX: CHOP + radiation</t>
        </r>
        <r>
          <rPr>
            <sz val="8"/>
            <rFont val="Tahoma"/>
            <family val="0"/>
          </rPr>
          <t xml:space="preserve">
</t>
        </r>
      </text>
    </comment>
    <comment ref="I328" authorId="0">
      <text>
        <r>
          <rPr>
            <b/>
            <sz val="10"/>
            <rFont val="Tahoma"/>
            <family val="2"/>
          </rPr>
          <t>ROB L</t>
        </r>
        <r>
          <rPr>
            <sz val="10"/>
            <rFont val="Tahoma"/>
            <family val="0"/>
          </rPr>
          <t xml:space="preserve">
DX - 06/2004
TX - RCHOP
</t>
        </r>
      </text>
    </comment>
    <comment ref="J328" authorId="0">
      <text>
        <r>
          <rPr>
            <sz val="10"/>
            <rFont val="Tahoma"/>
            <family val="0"/>
          </rPr>
          <t xml:space="preserve">RELAPSE IN 07/2005
START </t>
        </r>
        <r>
          <rPr>
            <sz val="10"/>
            <rFont val="Tahoma"/>
            <family val="2"/>
          </rPr>
          <t xml:space="preserve">RICE </t>
        </r>
        <r>
          <rPr>
            <sz val="10"/>
            <rFont val="Tahoma"/>
            <family val="0"/>
          </rPr>
          <t xml:space="preserve">TX
</t>
        </r>
      </text>
    </comment>
    <comment ref="M328" authorId="0">
      <text>
        <r>
          <rPr>
            <sz val="10"/>
            <rFont val="Tahoma"/>
            <family val="0"/>
          </rPr>
          <t xml:space="preserve">
Continue RICE
Velcade ESHAP
Died 4/14/06.
</t>
        </r>
      </text>
    </comment>
    <comment ref="I342" authorId="2">
      <text>
        <r>
          <rPr>
            <b/>
            <sz val="10"/>
            <rFont val="Tahoma"/>
            <family val="2"/>
          </rPr>
          <t xml:space="preserve">RON R
</t>
        </r>
        <r>
          <rPr>
            <sz val="10"/>
            <rFont val="Tahoma"/>
            <family val="2"/>
          </rPr>
          <t>DX: 2000 IV
TX: REPOCH 01/01</t>
        </r>
        <r>
          <rPr>
            <sz val="8"/>
            <rFont val="Tahoma"/>
            <family val="0"/>
          </rPr>
          <t xml:space="preserve">
</t>
        </r>
      </text>
    </comment>
    <comment ref="M342" authorId="2">
      <text>
        <r>
          <rPr>
            <sz val="10"/>
            <rFont val="Tahoma"/>
            <family val="2"/>
          </rPr>
          <t>Died 10/13/03</t>
        </r>
        <r>
          <rPr>
            <sz val="8"/>
            <rFont val="Tahoma"/>
            <family val="0"/>
          </rPr>
          <t xml:space="preserve">
</t>
        </r>
      </text>
    </comment>
    <comment ref="I316" authorId="2">
      <text>
        <r>
          <rPr>
            <b/>
            <sz val="10"/>
            <rFont val="Tahoma"/>
            <family val="2"/>
          </rPr>
          <t xml:space="preserve">SETH A
</t>
        </r>
        <r>
          <rPr>
            <sz val="10"/>
            <rFont val="Tahoma"/>
            <family val="2"/>
          </rPr>
          <t>DX 2002 Stg IV. Family said MCL signs for 8-10 years. Saw Dr after got to brain.
TX: HCVAD too late.</t>
        </r>
        <r>
          <rPr>
            <sz val="8"/>
            <rFont val="Tahoma"/>
            <family val="0"/>
          </rPr>
          <t xml:space="preserve">
</t>
        </r>
      </text>
    </comment>
    <comment ref="M316" authorId="2">
      <text>
        <r>
          <rPr>
            <sz val="10"/>
            <rFont val="Tahoma"/>
            <family val="2"/>
          </rPr>
          <t>Died  04/26/03.</t>
        </r>
        <r>
          <rPr>
            <sz val="8"/>
            <rFont val="Tahoma"/>
            <family val="0"/>
          </rPr>
          <t xml:space="preserve">
</t>
        </r>
      </text>
    </comment>
    <comment ref="I82" authorId="2">
      <text>
        <r>
          <rPr>
            <b/>
            <sz val="10"/>
            <rFont val="Tahoma"/>
            <family val="2"/>
          </rPr>
          <t xml:space="preserve">FRANK B </t>
        </r>
        <r>
          <rPr>
            <sz val="10"/>
            <rFont val="Tahoma"/>
            <family val="2"/>
          </rPr>
          <t>(daughter Stephanie)
DX:</t>
        </r>
        <r>
          <rPr>
            <b/>
            <sz val="10"/>
            <rFont val="Tahoma"/>
            <family val="2"/>
          </rPr>
          <t xml:space="preserve"> </t>
        </r>
        <r>
          <rPr>
            <sz val="10"/>
            <rFont val="Tahoma"/>
            <family val="2"/>
          </rPr>
          <t>02/01 Stg IV BM &amp; colon.
TX: RHCVADx4 neurotoxic from ARA left speech difficulty.</t>
        </r>
        <r>
          <rPr>
            <sz val="8"/>
            <rFont val="Tahoma"/>
            <family val="0"/>
          </rPr>
          <t xml:space="preserve">
</t>
        </r>
      </text>
    </comment>
    <comment ref="M82" authorId="2">
      <text>
        <r>
          <rPr>
            <sz val="10"/>
            <rFont val="Tahoma"/>
            <family val="2"/>
          </rPr>
          <t>Still CR at 03/02</t>
        </r>
        <r>
          <rPr>
            <sz val="8"/>
            <rFont val="Tahoma"/>
            <family val="0"/>
          </rPr>
          <t xml:space="preserve">
</t>
        </r>
      </text>
    </comment>
    <comment ref="J180" authorId="2">
      <text>
        <r>
          <rPr>
            <sz val="10"/>
            <rFont val="Tahoma"/>
            <family val="2"/>
          </rPr>
          <t>DX: 03/2005 MCL UCSD MDA Hospitals
TX: RHCVAD (ababa)  06/2005
Blood clots both lungs
3 staph infections + 1 unknown
salmonella. ARA-Cx9 intercathecaly just in case.
Did Auto SCT 12/2005
Mouth sores
R maint 1 per 3mos</t>
        </r>
      </text>
    </comment>
    <comment ref="I68" authorId="2">
      <text>
        <r>
          <rPr>
            <b/>
            <sz val="10"/>
            <rFont val="Tahoma"/>
            <family val="2"/>
          </rPr>
          <t xml:space="preserve">KAY D </t>
        </r>
        <r>
          <rPr>
            <sz val="10"/>
            <rFont val="Tahoma"/>
            <family val="2"/>
          </rPr>
          <t xml:space="preserve">
DX: 2000 Marginal zone IVB
TX: Splenectomy, F
Partial response</t>
        </r>
        <r>
          <rPr>
            <sz val="8"/>
            <rFont val="Tahoma"/>
            <family val="0"/>
          </rPr>
          <t xml:space="preserve">
</t>
        </r>
      </text>
    </comment>
    <comment ref="J68" authorId="2">
      <text>
        <r>
          <rPr>
            <sz val="10"/>
            <rFont val="Tahoma"/>
            <family val="2"/>
          </rPr>
          <t>2004 Blood and BM pos.
W&amp;W.</t>
        </r>
      </text>
    </comment>
    <comment ref="K68" authorId="2">
      <text>
        <r>
          <rPr>
            <sz val="10"/>
            <rFont val="Tahoma"/>
            <family val="2"/>
          </rPr>
          <t>Liver involvement. 
TX: R maint every 3 mos</t>
        </r>
        <r>
          <rPr>
            <sz val="8"/>
            <rFont val="Tahoma"/>
            <family val="0"/>
          </rPr>
          <t xml:space="preserve">. 
</t>
        </r>
      </text>
    </comment>
    <comment ref="M68" authorId="2">
      <text>
        <r>
          <rPr>
            <sz val="10"/>
            <rFont val="Tahoma"/>
            <family val="2"/>
          </rPr>
          <t xml:space="preserve">Blood/liver neg. Slight BM persists. Seems very indolent. </t>
        </r>
        <r>
          <rPr>
            <sz val="8"/>
            <rFont val="Tahoma"/>
            <family val="0"/>
          </rPr>
          <t xml:space="preserve">
</t>
        </r>
      </text>
    </comment>
    <comment ref="I348" authorId="2">
      <text>
        <r>
          <rPr>
            <b/>
            <sz val="10"/>
            <rFont val="Tahoma"/>
            <family val="2"/>
          </rPr>
          <t>CLAUDIO B</t>
        </r>
        <r>
          <rPr>
            <sz val="10"/>
            <rFont val="Tahoma"/>
            <family val="2"/>
          </rPr>
          <t xml:space="preserve"> (wife Karen)
DX: 1990 CLL
W&amp;W</t>
        </r>
        <r>
          <rPr>
            <sz val="8"/>
            <rFont val="Tahoma"/>
            <family val="0"/>
          </rPr>
          <t xml:space="preserve">
</t>
        </r>
      </text>
    </comment>
    <comment ref="J348" authorId="2">
      <text>
        <r>
          <rPr>
            <sz val="10"/>
            <rFont val="Tahoma"/>
            <family val="2"/>
          </rPr>
          <t>DX: 08/01Transform to MCL Stg IV
TX: RCHOPx6</t>
        </r>
        <r>
          <rPr>
            <sz val="8"/>
            <rFont val="Tahoma"/>
            <family val="0"/>
          </rPr>
          <t xml:space="preserve">
</t>
        </r>
      </text>
    </comment>
    <comment ref="K348" authorId="2">
      <text>
        <r>
          <rPr>
            <sz val="10"/>
            <rFont val="Tahoma"/>
            <family val="2"/>
          </rPr>
          <t>AutoSCT 08/02 CR</t>
        </r>
        <r>
          <rPr>
            <sz val="8"/>
            <rFont val="Tahoma"/>
            <family val="0"/>
          </rPr>
          <t xml:space="preserve">
</t>
        </r>
      </text>
    </comment>
    <comment ref="L348" authorId="2">
      <text>
        <r>
          <rPr>
            <sz val="10"/>
            <rFont val="Tahoma"/>
            <family val="2"/>
          </rPr>
          <t>Rituxan x 3</t>
        </r>
        <r>
          <rPr>
            <sz val="8"/>
            <rFont val="Tahoma"/>
            <family val="0"/>
          </rPr>
          <t xml:space="preserve">
</t>
        </r>
      </text>
    </comment>
    <comment ref="M348" authorId="2">
      <text>
        <r>
          <rPr>
            <sz val="10"/>
            <rFont val="Tahoma"/>
            <family val="2"/>
          </rPr>
          <t>04/04 Relapse widespread.
TX: Fludarabine/Novatrone
/Dexax2 , then 6/04 Velcade.</t>
        </r>
        <r>
          <rPr>
            <sz val="8"/>
            <rFont val="Tahoma"/>
            <family val="0"/>
          </rPr>
          <t xml:space="preserve">
</t>
        </r>
      </text>
    </comment>
    <comment ref="I336" authorId="2">
      <text>
        <r>
          <rPr>
            <b/>
            <sz val="10"/>
            <rFont val="Tahoma"/>
            <family val="2"/>
          </rPr>
          <t>BRIAN B.</t>
        </r>
        <r>
          <rPr>
            <sz val="10"/>
            <rFont val="Tahoma"/>
            <family val="2"/>
          </rPr>
          <t xml:space="preserve"> (sister Susan)
DX: 11/05
TX:   R HCVAD , 6 cycles
CR1 05/06
</t>
        </r>
        <r>
          <rPr>
            <sz val="8"/>
            <rFont val="Tahoma"/>
            <family val="0"/>
          </rPr>
          <t xml:space="preserve">
</t>
        </r>
      </text>
    </comment>
    <comment ref="J336" authorId="2">
      <text>
        <r>
          <rPr>
            <sz val="10"/>
            <rFont val="Tahoma"/>
            <family val="2"/>
          </rPr>
          <t>Relapse 12/06
 Started prep for mini Allo but aborted due to RSV</t>
        </r>
        <r>
          <rPr>
            <sz val="8"/>
            <rFont val="Tahoma"/>
            <family val="0"/>
          </rPr>
          <t>.</t>
        </r>
      </text>
    </comment>
    <comment ref="M336" authorId="2">
      <text>
        <r>
          <rPr>
            <sz val="10"/>
            <rFont val="Tahoma"/>
            <family val="2"/>
          </rPr>
          <t>Started Zevalin trial with F and Lo TBI 04/07.
Planned mini AlloSCT June07 (sister donor) delayed too long by RSV infection. The disease had returned with a vengeance. Nodes growing fast in abdomen. TX Velcade 05/07.</t>
        </r>
        <r>
          <rPr>
            <sz val="8"/>
            <rFont val="Tahoma"/>
            <family val="0"/>
          </rPr>
          <t xml:space="preserve">
</t>
        </r>
        <r>
          <rPr>
            <sz val="10"/>
            <rFont val="Tahoma"/>
            <family val="2"/>
          </rPr>
          <t>Passed away Monday July 2 2007</t>
        </r>
      </text>
    </comment>
    <comment ref="I39" authorId="2">
      <text>
        <r>
          <rPr>
            <b/>
            <sz val="10"/>
            <rFont val="Tahoma"/>
            <family val="2"/>
          </rPr>
          <t xml:space="preserve">MARY C
</t>
        </r>
        <r>
          <rPr>
            <sz val="10"/>
            <rFont val="Tahoma"/>
            <family val="2"/>
          </rPr>
          <t>DX: Spring 1998
TX: CHOPx6</t>
        </r>
        <r>
          <rPr>
            <sz val="8"/>
            <rFont val="Tahoma"/>
            <family val="0"/>
          </rPr>
          <t xml:space="preserve">
</t>
        </r>
      </text>
    </comment>
    <comment ref="J39" authorId="2">
      <text>
        <r>
          <rPr>
            <sz val="10"/>
            <rFont val="Tahoma"/>
            <family val="2"/>
          </rPr>
          <t>TX: DHAPx3
Rituxan Maint. 6 weeks every 6 months.</t>
        </r>
        <r>
          <rPr>
            <sz val="8"/>
            <rFont val="Tahoma"/>
            <family val="0"/>
          </rPr>
          <t xml:space="preserve">
</t>
        </r>
      </text>
    </comment>
    <comment ref="M39" authorId="2">
      <text>
        <r>
          <rPr>
            <sz val="10"/>
            <rFont val="Tahoma"/>
            <family val="2"/>
          </rPr>
          <t>Began having lung nodules. Started Cladribine +R.
May 2007. Has COPD due to lung problems. Stopped aggressive TX.</t>
        </r>
        <r>
          <rPr>
            <sz val="8"/>
            <rFont val="Tahoma"/>
            <family val="0"/>
          </rPr>
          <t xml:space="preserve">
</t>
        </r>
      </text>
    </comment>
    <comment ref="M363" authorId="2">
      <text>
        <r>
          <rPr>
            <sz val="10"/>
            <rFont val="Tahoma"/>
            <family val="2"/>
          </rPr>
          <t xml:space="preserve">Died 5/5/04 of brain tumor likely unrelated to MCL. </t>
        </r>
        <r>
          <rPr>
            <sz val="8"/>
            <rFont val="Tahoma"/>
            <family val="2"/>
          </rPr>
          <t xml:space="preserve">
</t>
        </r>
        <r>
          <rPr>
            <sz val="8"/>
            <rFont val="Tahoma"/>
            <family val="0"/>
          </rPr>
          <t xml:space="preserve">
</t>
        </r>
      </text>
    </comment>
    <comment ref="I363" authorId="2">
      <text>
        <r>
          <rPr>
            <b/>
            <sz val="10"/>
            <rFont val="Tahoma"/>
            <family val="2"/>
          </rPr>
          <t>JENNY B.</t>
        </r>
        <r>
          <rPr>
            <sz val="10"/>
            <rFont val="Tahoma"/>
            <family val="2"/>
          </rPr>
          <t xml:space="preserve">
DX 1999</t>
        </r>
        <r>
          <rPr>
            <sz val="8"/>
            <rFont val="Tahoma"/>
            <family val="0"/>
          </rPr>
          <t xml:space="preserve">
</t>
        </r>
      </text>
    </comment>
    <comment ref="I340" authorId="2">
      <text>
        <r>
          <rPr>
            <b/>
            <sz val="10"/>
            <rFont val="Tahoma"/>
            <family val="2"/>
          </rPr>
          <t xml:space="preserve">IONE D-
</t>
        </r>
        <r>
          <rPr>
            <sz val="10"/>
            <rFont val="Tahoma"/>
            <family val="2"/>
          </rPr>
          <t>DX:  1999 Stg IV
TX: CHOPx8, MTXx4, ARA-Cx6</t>
        </r>
        <r>
          <rPr>
            <sz val="8"/>
            <rFont val="Tahoma"/>
            <family val="0"/>
          </rPr>
          <t xml:space="preserve">
</t>
        </r>
      </text>
    </comment>
    <comment ref="J340" authorId="2">
      <text>
        <r>
          <rPr>
            <sz val="10"/>
            <rFont val="Tahoma"/>
            <family val="2"/>
          </rPr>
          <t>TX: Auto SCT</t>
        </r>
        <r>
          <rPr>
            <sz val="8"/>
            <rFont val="Tahoma"/>
            <family val="0"/>
          </rPr>
          <t xml:space="preserve">
</t>
        </r>
      </text>
    </comment>
    <comment ref="K340" authorId="2">
      <text>
        <r>
          <rPr>
            <sz val="10"/>
            <rFont val="Tahoma"/>
            <family val="2"/>
          </rPr>
          <t>Rituxanx6</t>
        </r>
        <r>
          <rPr>
            <sz val="8"/>
            <rFont val="Tahoma"/>
            <family val="0"/>
          </rPr>
          <t xml:space="preserve">
</t>
        </r>
      </text>
    </comment>
    <comment ref="M340" authorId="2">
      <text>
        <r>
          <rPr>
            <sz val="10"/>
            <rFont val="Tahoma"/>
            <family val="2"/>
          </rPr>
          <t>Died 2002 of severe dehydration after successful unrelated allo SCT (achieved 100% donor graft).</t>
        </r>
        <r>
          <rPr>
            <sz val="8"/>
            <rFont val="Tahoma"/>
            <family val="0"/>
          </rPr>
          <t xml:space="preserve">
</t>
        </r>
      </text>
    </comment>
    <comment ref="J363" authorId="2">
      <text>
        <r>
          <rPr>
            <sz val="10"/>
            <rFont val="Tahoma"/>
            <family val="2"/>
          </rPr>
          <t>CHOPx6 02/00</t>
        </r>
        <r>
          <rPr>
            <sz val="8"/>
            <rFont val="Tahoma"/>
            <family val="0"/>
          </rPr>
          <t xml:space="preserve">
</t>
        </r>
      </text>
    </comment>
    <comment ref="K363" authorId="2">
      <text>
        <r>
          <rPr>
            <sz val="10"/>
            <rFont val="Tahoma"/>
            <family val="2"/>
          </rPr>
          <t>Rituxan 4xweekly starting10/01</t>
        </r>
        <r>
          <rPr>
            <sz val="8"/>
            <rFont val="Tahoma"/>
            <family val="0"/>
          </rPr>
          <t xml:space="preserve">
</t>
        </r>
      </text>
    </comment>
    <comment ref="J342" authorId="2">
      <text>
        <r>
          <rPr>
            <sz val="10"/>
            <rFont val="Tahoma"/>
            <family val="2"/>
          </rPr>
          <t>Vaccine 06/01</t>
        </r>
        <r>
          <rPr>
            <sz val="8"/>
            <rFont val="Tahoma"/>
            <family val="0"/>
          </rPr>
          <t xml:space="preserve">
</t>
        </r>
      </text>
    </comment>
    <comment ref="J341" authorId="2">
      <text>
        <r>
          <rPr>
            <sz val="10"/>
            <rFont val="Tahoma"/>
            <family val="2"/>
          </rPr>
          <t>Relapse
Rituxanx4 01/02
 No Response</t>
        </r>
        <r>
          <rPr>
            <sz val="8"/>
            <rFont val="Tahoma"/>
            <family val="0"/>
          </rPr>
          <t xml:space="preserve">
</t>
        </r>
      </text>
    </comment>
    <comment ref="K341" authorId="2">
      <text>
        <r>
          <rPr>
            <sz val="10"/>
            <rFont val="Tahoma"/>
            <family val="2"/>
          </rPr>
          <t>Carboplatin, Mesna, Ifex x2 02/02</t>
        </r>
        <r>
          <rPr>
            <sz val="8"/>
            <rFont val="Tahoma"/>
            <family val="0"/>
          </rPr>
          <t xml:space="preserve">
</t>
        </r>
      </text>
    </comment>
    <comment ref="I41" authorId="2">
      <text>
        <r>
          <rPr>
            <b/>
            <sz val="10"/>
            <rFont val="Tahoma"/>
            <family val="2"/>
          </rPr>
          <t xml:space="preserve">JODY H-
</t>
        </r>
        <r>
          <rPr>
            <sz val="10"/>
            <rFont val="Tahoma"/>
            <family val="2"/>
          </rPr>
          <t>DX: 1998
Indolent type
CHOPx? Rx?</t>
        </r>
        <r>
          <rPr>
            <sz val="8"/>
            <rFont val="Tahoma"/>
            <family val="0"/>
          </rPr>
          <t xml:space="preserve">
</t>
        </r>
      </text>
    </comment>
    <comment ref="I55" authorId="2">
      <text>
        <r>
          <rPr>
            <b/>
            <sz val="10"/>
            <rFont val="Tahoma"/>
            <family val="2"/>
          </rPr>
          <t xml:space="preserve">Marshall E-
</t>
        </r>
        <r>
          <rPr>
            <sz val="10"/>
            <rFont val="Tahoma"/>
            <family val="2"/>
          </rPr>
          <t>DX: 1999
TX: CVMD chemo 1999</t>
        </r>
      </text>
    </comment>
    <comment ref="M55" authorId="2">
      <text>
        <r>
          <rPr>
            <sz val="10"/>
            <rFont val="Tahoma"/>
            <family val="2"/>
          </rPr>
          <t>TX: MDA Protocol
DM99-398 3/2002
Zevalin</t>
        </r>
      </text>
    </comment>
    <comment ref="I89" authorId="2">
      <text>
        <r>
          <rPr>
            <b/>
            <sz val="10"/>
            <rFont val="Tahoma"/>
            <family val="2"/>
          </rPr>
          <t>Rich F</t>
        </r>
        <r>
          <rPr>
            <sz val="10"/>
            <rFont val="Tahoma"/>
            <family val="2"/>
          </rPr>
          <t>-
DX: 2001</t>
        </r>
        <r>
          <rPr>
            <sz val="8"/>
            <rFont val="Tahoma"/>
            <family val="0"/>
          </rPr>
          <t xml:space="preserve">
</t>
        </r>
      </text>
    </comment>
    <comment ref="J89" authorId="2">
      <text>
        <r>
          <rPr>
            <sz val="10"/>
            <rFont val="Tahoma"/>
            <family val="2"/>
          </rPr>
          <t>TX: 10/01 Rx8</t>
        </r>
        <r>
          <rPr>
            <sz val="8"/>
            <rFont val="Tahoma"/>
            <family val="0"/>
          </rPr>
          <t xml:space="preserve">
</t>
        </r>
        <r>
          <rPr>
            <sz val="10"/>
            <rFont val="Tahoma"/>
            <family val="2"/>
          </rPr>
          <t>No Change</t>
        </r>
      </text>
    </comment>
    <comment ref="M89" authorId="2">
      <text>
        <r>
          <rPr>
            <sz val="10"/>
            <rFont val="Tahoma"/>
            <family val="2"/>
          </rPr>
          <t>TX: FNRx2 01/02
No change</t>
        </r>
        <r>
          <rPr>
            <sz val="8"/>
            <rFont val="Tahoma"/>
            <family val="0"/>
          </rPr>
          <t xml:space="preserve">
</t>
        </r>
        <r>
          <rPr>
            <sz val="10"/>
            <rFont val="Tahoma"/>
            <family val="2"/>
          </rPr>
          <t>TX:3/02  HCVAD
Dramatic change</t>
        </r>
      </text>
    </comment>
    <comment ref="I88" authorId="2">
      <text>
        <r>
          <rPr>
            <b/>
            <sz val="10"/>
            <rFont val="Tahoma"/>
            <family val="2"/>
          </rPr>
          <t>Donna D-</t>
        </r>
        <r>
          <rPr>
            <sz val="10"/>
            <rFont val="Tahoma"/>
            <family val="2"/>
          </rPr>
          <t>by Judy (sis)
DX 2001 Diffuse 3/4</t>
        </r>
        <r>
          <rPr>
            <sz val="8"/>
            <rFont val="Tahoma"/>
            <family val="0"/>
          </rPr>
          <t xml:space="preserve">
</t>
        </r>
      </text>
    </comment>
    <comment ref="J88" authorId="2">
      <text>
        <r>
          <rPr>
            <sz val="10"/>
            <rFont val="Tahoma"/>
            <family val="2"/>
          </rPr>
          <t>RCHOP 01/02</t>
        </r>
        <r>
          <rPr>
            <sz val="8"/>
            <rFont val="Tahoma"/>
            <family val="0"/>
          </rPr>
          <t xml:space="preserve">
</t>
        </r>
        <r>
          <rPr>
            <sz val="10"/>
            <rFont val="Tahoma"/>
            <family val="2"/>
          </rPr>
          <t>, C MTX,VP16</t>
        </r>
      </text>
    </comment>
    <comment ref="K88" authorId="2">
      <text>
        <r>
          <rPr>
            <sz val="10"/>
            <rFont val="Tahoma"/>
            <family val="2"/>
          </rPr>
          <t>mini allo SCT</t>
        </r>
        <r>
          <rPr>
            <sz val="8"/>
            <rFont val="Tahoma"/>
            <family val="0"/>
          </rPr>
          <t xml:space="preserve">
</t>
        </r>
      </text>
    </comment>
    <comment ref="M88" authorId="2">
      <text>
        <r>
          <rPr>
            <sz val="10"/>
            <rFont val="Tahoma"/>
            <family val="2"/>
          </rPr>
          <t>No word since mini allo</t>
        </r>
        <r>
          <rPr>
            <sz val="8"/>
            <rFont val="Tahoma"/>
            <family val="0"/>
          </rPr>
          <t xml:space="preserve">
</t>
        </r>
      </text>
    </comment>
    <comment ref="I92" authorId="2">
      <text>
        <r>
          <rPr>
            <b/>
            <sz val="10"/>
            <rFont val="Tahoma"/>
            <family val="2"/>
          </rPr>
          <t xml:space="preserve">GORDON H-
</t>
        </r>
        <r>
          <rPr>
            <sz val="10"/>
            <rFont val="Tahoma"/>
            <family val="2"/>
          </rPr>
          <t>DX: Dec 2001 Stg IV
TX: MTX-FRx3 starting 1/02
CR1 03/02</t>
        </r>
        <r>
          <rPr>
            <sz val="8"/>
            <rFont val="Tahoma"/>
            <family val="0"/>
          </rPr>
          <t xml:space="preserve">
</t>
        </r>
      </text>
    </comment>
    <comment ref="I94" authorId="2">
      <text>
        <r>
          <rPr>
            <b/>
            <sz val="10"/>
            <rFont val="Tahoma"/>
            <family val="2"/>
          </rPr>
          <t>DEAN K-</t>
        </r>
        <r>
          <rPr>
            <sz val="10"/>
            <rFont val="Tahoma"/>
            <family val="2"/>
          </rPr>
          <t xml:space="preserve">
DX:01/2001 Indolent Stg IVB incl colon
TX: RCHOPx6
AlloSCT bro 10/01</t>
        </r>
        <r>
          <rPr>
            <sz val="8"/>
            <rFont val="Tahoma"/>
            <family val="0"/>
          </rPr>
          <t xml:space="preserve">
</t>
        </r>
      </text>
    </comment>
    <comment ref="M94" authorId="2">
      <text>
        <r>
          <rPr>
            <sz val="10"/>
            <rFont val="Tahoma"/>
            <family val="2"/>
          </rPr>
          <t>Dean Kelchner wrote Oct 12, 2006 that he is still in remission after the full allo transplant (brother donor) in Oct 2001.</t>
        </r>
      </text>
    </comment>
    <comment ref="I108" authorId="2">
      <text>
        <r>
          <rPr>
            <b/>
            <sz val="10"/>
            <rFont val="Tahoma"/>
            <family val="2"/>
          </rPr>
          <t xml:space="preserve">PAM B-
</t>
        </r>
        <r>
          <rPr>
            <sz val="10"/>
            <rFont val="Tahoma"/>
            <family val="2"/>
          </rPr>
          <t>DX: 07/2002</t>
        </r>
        <r>
          <rPr>
            <sz val="8"/>
            <rFont val="Tahoma"/>
            <family val="0"/>
          </rPr>
          <t xml:space="preserve">
</t>
        </r>
        <r>
          <rPr>
            <sz val="10"/>
            <rFont val="Tahoma"/>
            <family val="2"/>
          </rPr>
          <t>TX:RCHOP
CR1</t>
        </r>
      </text>
    </comment>
    <comment ref="I114" authorId="2">
      <text>
        <r>
          <rPr>
            <b/>
            <sz val="10"/>
            <rFont val="Tahoma"/>
            <family val="2"/>
          </rPr>
          <t>DENNIS G-</t>
        </r>
        <r>
          <rPr>
            <sz val="8"/>
            <rFont val="Tahoma"/>
            <family val="0"/>
          </rPr>
          <t xml:space="preserve">
</t>
        </r>
        <r>
          <rPr>
            <sz val="10"/>
            <rFont val="Tahoma"/>
            <family val="2"/>
          </rPr>
          <t xml:space="preserve">DX: MCL, Stage IV 6/02. 
TX: Did 5 of 6 planned rounds of R-HCVAD at Northwestern in Chicago. CR since Round #4, Oct 2002. Platelets could not tolerate Round #6, so I had 4 weekly Rituxans 12/02 </t>
        </r>
        <r>
          <rPr>
            <sz val="8"/>
            <rFont val="Tahoma"/>
            <family val="0"/>
          </rPr>
          <t xml:space="preserve">
</t>
        </r>
      </text>
    </comment>
    <comment ref="I119" authorId="2">
      <text>
        <r>
          <rPr>
            <b/>
            <sz val="10"/>
            <rFont val="Tahoma"/>
            <family val="2"/>
          </rPr>
          <t>DIANE L</t>
        </r>
        <r>
          <rPr>
            <sz val="10"/>
            <rFont val="Tahoma"/>
            <family val="2"/>
          </rPr>
          <t xml:space="preserve">- by Nancy(sis)
DX: his was the diagnosis. Diffuse, very hi-grade, small non-cleaved cell, Non-Burkett's, lymphoma.  It was pathologically determined to be highly aggressive in the original path report, and that was later confirmed by more testing which showed a KI-67 level of 99+%.  (More than 25% makes it a hi-grade lymphoma, over 40% is blastic, I'm going from memory) 
 He said, he couldn't believe that he had not used the term mantle cell before, yes, that was indeed it
She actually does have the very rare hi-grade lymphoma described in this first section--not MCL.
TX: August 2002 R Hyper CVAD (4 Rounds abababab)  I think we stopped counting after 37 blood/ platelet transfusions.  CR as of 05/2007.  White blood count remains a bit lower than normal range, otherwise, no obvious lingering side effects from the treatment.
</t>
        </r>
      </text>
    </comment>
    <comment ref="I154" authorId="2">
      <text>
        <r>
          <rPr>
            <b/>
            <sz val="10"/>
            <rFont val="Tahoma"/>
            <family val="2"/>
          </rPr>
          <t>Jonathan W-</t>
        </r>
        <r>
          <rPr>
            <sz val="10"/>
            <rFont val="Tahoma"/>
            <family val="2"/>
          </rPr>
          <t xml:space="preserve">
DX: Blastic Hi Grade, Stg III Feb 2003
TX: HCVADx3, Rx7
Auto SCT 08/03</t>
        </r>
        <r>
          <rPr>
            <sz val="8"/>
            <rFont val="Tahoma"/>
            <family val="0"/>
          </rPr>
          <t xml:space="preserve">
</t>
        </r>
      </text>
    </comment>
    <comment ref="J331" authorId="1">
      <text>
        <r>
          <rPr>
            <sz val="10"/>
            <rFont val="Tahoma"/>
            <family val="2"/>
          </rPr>
          <t>Relapse 6/06
TX: Rituxan alone  x4</t>
        </r>
        <r>
          <rPr>
            <b/>
            <sz val="8"/>
            <rFont val="Tahoma"/>
            <family val="0"/>
          </rPr>
          <t xml:space="preserve">
</t>
        </r>
        <r>
          <rPr>
            <sz val="10"/>
            <rFont val="Tahoma"/>
            <family val="2"/>
          </rPr>
          <t>Relapse 8/06, currently considering treatment options
10/06 Currently receiving hi-dose methotrexate, ara-c
re-evaluate in 3 wks</t>
        </r>
      </text>
    </comment>
    <comment ref="I220" authorId="2">
      <text>
        <r>
          <rPr>
            <b/>
            <sz val="10"/>
            <rFont val="Tahoma"/>
            <family val="2"/>
          </rPr>
          <t xml:space="preserve">TOM R </t>
        </r>
        <r>
          <rPr>
            <sz val="10"/>
            <rFont val="Tahoma"/>
            <family val="2"/>
          </rPr>
          <t>(by dau Shannon)
DX: 08/05</t>
        </r>
        <r>
          <rPr>
            <sz val="8"/>
            <rFont val="Tahoma"/>
            <family val="0"/>
          </rPr>
          <t xml:space="preserve">
TX: HCVAD+R</t>
        </r>
      </text>
    </comment>
    <comment ref="J220" authorId="2">
      <text>
        <r>
          <rPr>
            <sz val="10"/>
            <rFont val="Tahoma"/>
            <family val="2"/>
          </rPr>
          <t>CR1   02/06</t>
        </r>
        <r>
          <rPr>
            <sz val="8"/>
            <rFont val="Tahoma"/>
            <family val="0"/>
          </rPr>
          <t xml:space="preserve">
</t>
        </r>
      </text>
    </comment>
    <comment ref="M220" authorId="2">
      <text>
        <r>
          <rPr>
            <sz val="10"/>
            <rFont val="Tahoma"/>
            <family val="2"/>
          </rPr>
          <t>As of 05/07 Still in CR</t>
        </r>
        <r>
          <rPr>
            <sz val="8"/>
            <rFont val="Tahoma"/>
            <family val="0"/>
          </rPr>
          <t xml:space="preserve">
</t>
        </r>
      </text>
    </comment>
    <comment ref="I369" authorId="2">
      <text>
        <r>
          <rPr>
            <b/>
            <sz val="10"/>
            <rFont val="Tahoma"/>
            <family val="2"/>
          </rPr>
          <t xml:space="preserve">LOIS W-
</t>
        </r>
        <r>
          <rPr>
            <sz val="10"/>
            <rFont val="Tahoma"/>
            <family val="2"/>
          </rPr>
          <t>DX: 2000</t>
        </r>
        <r>
          <rPr>
            <sz val="8"/>
            <rFont val="Tahoma"/>
            <family val="0"/>
          </rPr>
          <t xml:space="preserve">
</t>
        </r>
      </text>
    </comment>
    <comment ref="I372" authorId="2">
      <text>
        <r>
          <rPr>
            <b/>
            <sz val="10"/>
            <rFont val="Tahoma"/>
            <family val="2"/>
          </rPr>
          <t xml:space="preserve">MARGO G-
</t>
        </r>
        <r>
          <rPr>
            <sz val="10"/>
            <rFont val="Tahoma"/>
            <family val="2"/>
          </rPr>
          <t>DX: 5/1999</t>
        </r>
        <r>
          <rPr>
            <sz val="8"/>
            <rFont val="Tahoma"/>
            <family val="0"/>
          </rPr>
          <t xml:space="preserve">
</t>
        </r>
        <r>
          <rPr>
            <sz val="10"/>
            <rFont val="Tahoma"/>
            <family val="2"/>
          </rPr>
          <t>TX:  Treated with Rituxan 4x, partial response</t>
        </r>
      </text>
    </comment>
    <comment ref="I285" authorId="2">
      <text>
        <r>
          <rPr>
            <b/>
            <sz val="10"/>
            <rFont val="Tahoma"/>
            <family val="2"/>
          </rPr>
          <t xml:space="preserve">STEVE W-
</t>
        </r>
        <r>
          <rPr>
            <sz val="10"/>
            <rFont val="Tahoma"/>
            <family val="2"/>
          </rPr>
          <t xml:space="preserve">DX: About 03/07 Blastic, present in bladder &amp; prostrae
TX: RHCVAD(ab,ab,ab)
the rutuxin is administered at the end of both cycles, a &amp; b. 
I have just finished cycle a of the third round - Then, since I am in CR will stop HCVAD and explore Mini Auto or Allo.
11/14/07 - Treatment completed in August 07 and CT, PET, colonoscopy, bone marrow and spinal tap are all clear at present. Scheduled for follow up PET in December.
</t>
        </r>
        <r>
          <rPr>
            <sz val="8"/>
            <rFont val="Tahoma"/>
            <family val="0"/>
          </rPr>
          <t xml:space="preserve">
</t>
        </r>
        <r>
          <rPr>
            <sz val="10"/>
            <rFont val="Tahoma"/>
            <family val="2"/>
          </rPr>
          <t xml:space="preserve">  </t>
        </r>
      </text>
    </comment>
    <comment ref="I373" authorId="0">
      <text>
        <r>
          <rPr>
            <b/>
            <sz val="10"/>
            <rFont val="Tahoma"/>
            <family val="2"/>
          </rPr>
          <t>DWIGHT H</t>
        </r>
        <r>
          <rPr>
            <sz val="10"/>
            <rFont val="Tahoma"/>
            <family val="2"/>
          </rPr>
          <t xml:space="preserve"> - DX : 1998 spleen &amp; node growth
TX; CHOP x 8</t>
        </r>
        <r>
          <rPr>
            <sz val="8"/>
            <rFont val="Tahoma"/>
            <family val="0"/>
          </rPr>
          <t xml:space="preserve">
</t>
        </r>
      </text>
    </comment>
    <comment ref="J373" authorId="0">
      <text>
        <r>
          <rPr>
            <sz val="10"/>
            <rFont val="Tahoma"/>
            <family val="2"/>
          </rPr>
          <t>Rituxan x 8</t>
        </r>
        <r>
          <rPr>
            <sz val="8"/>
            <rFont val="Tahoma"/>
            <family val="0"/>
          </rPr>
          <t xml:space="preserve">
</t>
        </r>
      </text>
    </comment>
    <comment ref="K373" authorId="0">
      <text>
        <r>
          <rPr>
            <sz val="10"/>
            <rFont val="Tahoma"/>
            <family val="2"/>
          </rPr>
          <t>8x Rituzan</t>
        </r>
        <r>
          <rPr>
            <sz val="8"/>
            <rFont val="Tahoma"/>
            <family val="0"/>
          </rPr>
          <t xml:space="preserve">
</t>
        </r>
        <r>
          <rPr>
            <sz val="10"/>
            <rFont val="Tahoma"/>
            <family val="2"/>
          </rPr>
          <t>6 x 2CDA</t>
        </r>
        <r>
          <rPr>
            <sz val="8"/>
            <rFont val="Tahoma"/>
            <family val="0"/>
          </rPr>
          <t xml:space="preserve">
</t>
        </r>
      </text>
    </comment>
    <comment ref="L373" authorId="0">
      <text>
        <r>
          <rPr>
            <sz val="10"/>
            <rFont val="Tahoma"/>
            <family val="2"/>
          </rPr>
          <t>REPOCH given but not tolerated well. Spinal fluid impacted by MCL. MTX by catheter.</t>
        </r>
        <r>
          <rPr>
            <sz val="8"/>
            <rFont val="Tahoma"/>
            <family val="0"/>
          </rPr>
          <t xml:space="preserve">
</t>
        </r>
      </text>
    </comment>
    <comment ref="M373" authorId="0">
      <text>
        <r>
          <rPr>
            <sz val="10"/>
            <rFont val="Tahoma"/>
            <family val="2"/>
          </rPr>
          <t xml:space="preserve">Died 08/06/04
</t>
        </r>
        <r>
          <rPr>
            <sz val="8"/>
            <rFont val="Tahoma"/>
            <family val="0"/>
          </rPr>
          <t xml:space="preserve">
</t>
        </r>
      </text>
    </comment>
    <comment ref="I30" authorId="2">
      <text>
        <r>
          <rPr>
            <b/>
            <sz val="10"/>
            <rFont val="Tahoma"/>
            <family val="2"/>
          </rPr>
          <t>C K-</t>
        </r>
        <r>
          <rPr>
            <b/>
            <sz val="8"/>
            <rFont val="Tahoma"/>
            <family val="0"/>
          </rPr>
          <t xml:space="preserve">
</t>
        </r>
        <r>
          <rPr>
            <sz val="10"/>
            <rFont val="Tahoma"/>
            <family val="2"/>
          </rPr>
          <t>DX 1997 
SLL/Marginal Zone
went on W&amp;W</t>
        </r>
        <r>
          <rPr>
            <b/>
            <sz val="8"/>
            <rFont val="Tahoma"/>
            <family val="0"/>
          </rPr>
          <t xml:space="preserve">
</t>
        </r>
        <r>
          <rPr>
            <sz val="8"/>
            <rFont val="Tahoma"/>
            <family val="0"/>
          </rPr>
          <t xml:space="preserve">
</t>
        </r>
      </text>
    </comment>
    <comment ref="M30" authorId="2">
      <text>
        <r>
          <rPr>
            <sz val="10"/>
            <rFont val="Tahoma"/>
            <family val="2"/>
          </rPr>
          <t xml:space="preserve">I am currently
 doing a 2 year Rituxan maintenance every 3 months.  The HCVAD was my FIRST treatment after 9 years of Watch &amp; Wait--- hopefully that give a lot of hope!! 
I have not had a transplant, I have my brother's cell harvested for me as well as my own. 
</t>
        </r>
        <r>
          <rPr>
            <sz val="8"/>
            <rFont val="Tahoma"/>
            <family val="0"/>
          </rPr>
          <t xml:space="preserve">
</t>
        </r>
      </text>
    </comment>
    <comment ref="M242" authorId="2">
      <text>
        <r>
          <rPr>
            <sz val="10"/>
            <rFont val="Tahoma"/>
            <family val="2"/>
          </rPr>
          <t>Relapse 06/07 Hoping for at least two rounds of Velcade</t>
        </r>
        <r>
          <rPr>
            <sz val="8"/>
            <rFont val="Tahoma"/>
            <family val="0"/>
          </rPr>
          <t xml:space="preserve">
</t>
        </r>
      </text>
    </comment>
    <comment ref="I371" authorId="1">
      <text>
        <r>
          <rPr>
            <b/>
            <sz val="10"/>
            <rFont val="Tahoma"/>
            <family val="2"/>
          </rPr>
          <t>Bill D</t>
        </r>
        <r>
          <rPr>
            <sz val="10"/>
            <rFont val="Tahoma"/>
            <family val="2"/>
          </rPr>
          <t xml:space="preserve">,
Dx with CLL 8/01, </t>
        </r>
        <r>
          <rPr>
            <b/>
            <sz val="8"/>
            <rFont val="Tahoma"/>
            <family val="0"/>
          </rPr>
          <t xml:space="preserve">
</t>
        </r>
      </text>
    </comment>
    <comment ref="J371" authorId="0">
      <text>
        <r>
          <rPr>
            <sz val="10"/>
            <rFont val="Tahoma"/>
            <family val="0"/>
          </rPr>
          <t xml:space="preserve">
R/F in 02, CR,</t>
        </r>
      </text>
    </comment>
    <comment ref="K371" authorId="2">
      <text>
        <r>
          <rPr>
            <sz val="10"/>
            <rFont val="Tahoma"/>
            <family val="2"/>
          </rPr>
          <t>DX changed to MCL 12/05 TX RCHOPx6</t>
        </r>
        <r>
          <rPr>
            <sz val="8"/>
            <rFont val="Tahoma"/>
            <family val="0"/>
          </rPr>
          <t xml:space="preserve">
</t>
        </r>
      </text>
    </comment>
    <comment ref="L371" authorId="1">
      <text>
        <r>
          <rPr>
            <sz val="10"/>
            <rFont val="Tahoma"/>
            <family val="2"/>
          </rPr>
          <t xml:space="preserve"> Auto SCT 7/06</t>
        </r>
        <r>
          <rPr>
            <b/>
            <sz val="8"/>
            <rFont val="Tahoma"/>
            <family val="0"/>
          </rPr>
          <t xml:space="preserve">
</t>
        </r>
        <r>
          <rPr>
            <sz val="8"/>
            <rFont val="Tahoma"/>
            <family val="0"/>
          </rPr>
          <t xml:space="preserve">
</t>
        </r>
      </text>
    </comment>
    <comment ref="M371" authorId="1">
      <text>
        <r>
          <rPr>
            <sz val="10"/>
            <rFont val="Tahoma"/>
            <family val="2"/>
          </rPr>
          <t>Relapsed 1/07, blastic; 4/07 on Velcade/Campath</t>
        </r>
        <r>
          <rPr>
            <sz val="8"/>
            <rFont val="Tahoma"/>
            <family val="0"/>
          </rPr>
          <t xml:space="preserve">
</t>
        </r>
        <r>
          <rPr>
            <sz val="10"/>
            <rFont val="Tahoma"/>
            <family val="2"/>
          </rPr>
          <t>Died 04/07/07.</t>
        </r>
      </text>
    </comment>
    <comment ref="M241" authorId="2">
      <text>
        <r>
          <rPr>
            <sz val="10"/>
            <rFont val="Tahoma"/>
            <family val="2"/>
          </rPr>
          <t xml:space="preserve">2/07 prednisone + Rituxan x 4 just completed
Feb 07 in remission.
June 07 Started RCHOP modified to use Doxil rather than Adriamycin. MisDX of heart ejection fraction by Echocardiogram delayed TX. Is back on TX.
</t>
        </r>
        <r>
          <rPr>
            <sz val="8"/>
            <rFont val="Tahoma"/>
            <family val="0"/>
          </rPr>
          <t xml:space="preserve">
</t>
        </r>
        <r>
          <rPr>
            <sz val="10"/>
            <rFont val="Tahoma"/>
            <family val="2"/>
          </rPr>
          <t>12/07 UNSUSCRIBED FROM LIST</t>
        </r>
      </text>
    </comment>
    <comment ref="J376" authorId="2">
      <text>
        <r>
          <rPr>
            <sz val="10"/>
            <rFont val="Tahoma"/>
            <family val="2"/>
          </rPr>
          <t>Auto SCT Mid 00</t>
        </r>
        <r>
          <rPr>
            <sz val="8"/>
            <rFont val="Tahoma"/>
            <family val="0"/>
          </rPr>
          <t xml:space="preserve">
</t>
        </r>
      </text>
    </comment>
    <comment ref="M376" authorId="2">
      <text>
        <r>
          <rPr>
            <sz val="10"/>
            <rFont val="Tahoma"/>
            <family val="2"/>
          </rPr>
          <t>Died 2005 not due to MCL</t>
        </r>
        <r>
          <rPr>
            <sz val="8"/>
            <rFont val="Tahoma"/>
            <family val="0"/>
          </rPr>
          <t xml:space="preserve">
</t>
        </r>
      </text>
    </comment>
    <comment ref="I376" authorId="2">
      <text>
        <r>
          <rPr>
            <b/>
            <sz val="10"/>
            <rFont val="Tahoma"/>
            <family val="2"/>
          </rPr>
          <t>STEVE M.-</t>
        </r>
        <r>
          <rPr>
            <sz val="10"/>
            <rFont val="Tahoma"/>
            <family val="2"/>
          </rPr>
          <t xml:space="preserve"> 
DX: 1999
TX: EPOCHx6 02/00</t>
        </r>
        <r>
          <rPr>
            <sz val="8"/>
            <rFont val="Tahoma"/>
            <family val="0"/>
          </rPr>
          <t xml:space="preserve">
</t>
        </r>
      </text>
    </comment>
    <comment ref="I349" authorId="0">
      <text>
        <r>
          <rPr>
            <b/>
            <sz val="10"/>
            <rFont val="Tahoma"/>
            <family val="2"/>
          </rPr>
          <t xml:space="preserve">SUE R </t>
        </r>
        <r>
          <rPr>
            <sz val="10"/>
            <rFont val="Tahoma"/>
            <family val="0"/>
          </rPr>
          <t xml:space="preserve">- DX: 2003
TX: Fludaribine, Cytoxin, Rituxan x 4
</t>
        </r>
      </text>
    </comment>
    <comment ref="J349" authorId="0">
      <text>
        <r>
          <rPr>
            <sz val="10"/>
            <rFont val="Tahoma"/>
            <family val="0"/>
          </rPr>
          <t xml:space="preserve">Campath x 12
</t>
        </r>
      </text>
    </comment>
    <comment ref="K349" authorId="0">
      <text>
        <r>
          <rPr>
            <sz val="10"/>
            <rFont val="Tahoma"/>
            <family val="0"/>
          </rPr>
          <t xml:space="preserve">Splenectomy
RCHOP x 6
</t>
        </r>
      </text>
    </comment>
    <comment ref="M349" authorId="0">
      <text>
        <r>
          <rPr>
            <sz val="10"/>
            <rFont val="Tahoma"/>
            <family val="0"/>
          </rPr>
          <t>Rituxan x 4
Infiltrated spinal column.
Died 4/27/07.</t>
        </r>
      </text>
    </comment>
    <comment ref="I202" authorId="2">
      <text>
        <r>
          <rPr>
            <b/>
            <sz val="10"/>
            <rFont val="Tahoma"/>
            <family val="2"/>
          </rPr>
          <t>Jack G-</t>
        </r>
        <r>
          <rPr>
            <sz val="10"/>
            <rFont val="Tahoma"/>
            <family val="2"/>
          </rPr>
          <t xml:space="preserve">
DX: 2005
 I was diagnosed with MCL in February 2005 during a routine colonoscopy. It was very early stage. 
TX: I thought long and hard about a treatment and had the accompanying fear and confusion that you wrote of. In the end, I chose Rituxan as a single agent </t>
        </r>
      </text>
    </comment>
    <comment ref="I203" authorId="2">
      <text>
        <r>
          <rPr>
            <b/>
            <sz val="10"/>
            <rFont val="Tahoma"/>
            <family val="2"/>
          </rPr>
          <t>Marilyn H-</t>
        </r>
        <r>
          <rPr>
            <sz val="10"/>
            <rFont val="Tahoma"/>
            <family val="2"/>
          </rPr>
          <t xml:space="preserve">
DX: 2005</t>
        </r>
        <r>
          <rPr>
            <sz val="8"/>
            <rFont val="Tahoma"/>
            <family val="0"/>
          </rPr>
          <t xml:space="preserve">
</t>
        </r>
        <r>
          <rPr>
            <sz val="10"/>
            <rFont val="Tahoma"/>
            <family val="2"/>
          </rPr>
          <t>TX: RHCVAD x8
Missed only two days of work.
Vitamins, diet, Vitamin C infusions post TX. Very vigorous exercise during and after TX.</t>
        </r>
      </text>
    </comment>
    <comment ref="I205" authorId="2">
      <text>
        <r>
          <rPr>
            <b/>
            <sz val="10"/>
            <rFont val="Tahoma"/>
            <family val="2"/>
          </rPr>
          <t xml:space="preserve">CAESAR J </t>
        </r>
        <r>
          <rPr>
            <sz val="10"/>
            <rFont val="Tahoma"/>
            <family val="2"/>
          </rPr>
          <t>(daughter Karen posts for father)
DX: 2005</t>
        </r>
        <r>
          <rPr>
            <sz val="8"/>
            <rFont val="Tahoma"/>
            <family val="0"/>
          </rPr>
          <t xml:space="preserve">
</t>
        </r>
      </text>
    </comment>
    <comment ref="I211" authorId="2">
      <text>
        <r>
          <rPr>
            <b/>
            <sz val="10"/>
            <rFont val="Tahoma"/>
            <family val="2"/>
          </rPr>
          <t>DARREL L-</t>
        </r>
        <r>
          <rPr>
            <sz val="10"/>
            <rFont val="Tahoma"/>
            <family val="2"/>
          </rPr>
          <t xml:space="preserve">
DX: 2005</t>
        </r>
        <r>
          <rPr>
            <sz val="8"/>
            <rFont val="Tahoma"/>
            <family val="0"/>
          </rPr>
          <t xml:space="preserve">
</t>
        </r>
      </text>
    </comment>
    <comment ref="I215" authorId="2">
      <text>
        <r>
          <rPr>
            <b/>
            <sz val="10"/>
            <rFont val="Tahoma"/>
            <family val="2"/>
          </rPr>
          <t xml:space="preserve">DAN N-
</t>
        </r>
        <r>
          <rPr>
            <sz val="10"/>
            <rFont val="Tahoma"/>
            <family val="2"/>
          </rPr>
          <t>DX: 2005</t>
        </r>
        <r>
          <rPr>
            <sz val="8"/>
            <rFont val="Tahoma"/>
            <family val="0"/>
          </rPr>
          <t xml:space="preserve">
</t>
        </r>
      </text>
    </comment>
    <comment ref="I228" authorId="2">
      <text>
        <r>
          <rPr>
            <b/>
            <sz val="10"/>
            <rFont val="Tahoma"/>
            <family val="2"/>
          </rPr>
          <t>KEN W-</t>
        </r>
        <r>
          <rPr>
            <sz val="10"/>
            <rFont val="Tahoma"/>
            <family val="2"/>
          </rPr>
          <t xml:space="preserve">
DX: Apr 2005 Stg III</t>
        </r>
        <r>
          <rPr>
            <sz val="8"/>
            <rFont val="Tahoma"/>
            <family val="0"/>
          </rPr>
          <t xml:space="preserve">
No BMI</t>
        </r>
      </text>
    </comment>
    <comment ref="I226" authorId="2">
      <text>
        <r>
          <rPr>
            <b/>
            <sz val="10"/>
            <rFont val="Tahoma"/>
            <family val="2"/>
          </rPr>
          <t xml:space="preserve">HILDRA T (si)
</t>
        </r>
        <r>
          <rPr>
            <sz val="10"/>
            <rFont val="Tahoma"/>
            <family val="2"/>
          </rPr>
          <t>DX: June 2005 MCL Stg IV with Leukemia</t>
        </r>
        <r>
          <rPr>
            <sz val="8"/>
            <rFont val="Tahoma"/>
            <family val="0"/>
          </rPr>
          <t xml:space="preserve">
</t>
        </r>
        <r>
          <rPr>
            <sz val="10"/>
            <rFont val="Tahoma"/>
            <family val="2"/>
          </rPr>
          <t>Lost 1 lb/da weight, Large spleen
TX Vincristine partial course. 07/05 started HCVAD.
No word since 07/05</t>
        </r>
      </text>
    </comment>
    <comment ref="I190" authorId="2">
      <text>
        <r>
          <rPr>
            <b/>
            <sz val="10"/>
            <rFont val="Tahoma"/>
            <family val="2"/>
          </rPr>
          <t xml:space="preserve">CARRIE A (si)-
</t>
        </r>
        <r>
          <rPr>
            <sz val="10"/>
            <rFont val="Tahoma"/>
            <family val="2"/>
          </rPr>
          <t xml:space="preserve">DX: 2005 Stg IV 40-50% BMI
TX: HCVAD x2 Planning 3
</t>
        </r>
      </text>
    </comment>
    <comment ref="I178" authorId="2">
      <text>
        <r>
          <rPr>
            <b/>
            <sz val="10"/>
            <rFont val="Tahoma"/>
            <family val="2"/>
          </rPr>
          <t xml:space="preserve">RALPH O-
</t>
        </r>
        <r>
          <rPr>
            <sz val="10"/>
            <rFont val="Tahoma"/>
            <family val="2"/>
          </rPr>
          <t>DX: 2004 Anemia
TX: Prednisone</t>
        </r>
        <r>
          <rPr>
            <sz val="8"/>
            <rFont val="Tahoma"/>
            <family val="0"/>
          </rPr>
          <t xml:space="preserve">
</t>
        </r>
      </text>
    </comment>
    <comment ref="I171" authorId="2">
      <text>
        <r>
          <rPr>
            <b/>
            <sz val="10"/>
            <rFont val="Tahoma"/>
            <family val="2"/>
          </rPr>
          <t>ANNELIESE K-</t>
        </r>
        <r>
          <rPr>
            <sz val="10"/>
            <rFont val="Tahoma"/>
            <family val="2"/>
          </rPr>
          <t xml:space="preserve">
DX: 2004</t>
        </r>
        <r>
          <rPr>
            <sz val="8"/>
            <rFont val="Tahoma"/>
            <family val="0"/>
          </rPr>
          <t xml:space="preserve">
</t>
        </r>
        <r>
          <rPr>
            <sz val="10"/>
            <rFont val="Tahoma"/>
            <family val="2"/>
          </rPr>
          <t xml:space="preserve">TX: RCHOP </t>
        </r>
      </text>
    </comment>
    <comment ref="I174" authorId="2">
      <text>
        <r>
          <rPr>
            <b/>
            <sz val="10"/>
            <rFont val="Tahoma"/>
            <family val="2"/>
          </rPr>
          <t>MELANIE L-</t>
        </r>
        <r>
          <rPr>
            <sz val="10"/>
            <rFont val="Tahoma"/>
            <family val="2"/>
          </rPr>
          <t xml:space="preserve">
DX:2004</t>
        </r>
        <r>
          <rPr>
            <sz val="8"/>
            <rFont val="Tahoma"/>
            <family val="0"/>
          </rPr>
          <t xml:space="preserve">
</t>
        </r>
      </text>
    </comment>
    <comment ref="I111" authorId="2">
      <text>
        <r>
          <rPr>
            <b/>
            <sz val="10"/>
            <rFont val="Tahoma"/>
            <family val="2"/>
          </rPr>
          <t xml:space="preserve">SAM DI D-
</t>
        </r>
        <r>
          <rPr>
            <sz val="10"/>
            <rFont val="Tahoma"/>
            <family val="2"/>
          </rPr>
          <t>DX: Feb 2002 Stg IV Diffuse, RCHOPx8, Rx4, Auto SCT</t>
        </r>
        <r>
          <rPr>
            <sz val="8"/>
            <rFont val="Tahoma"/>
            <family val="0"/>
          </rPr>
          <t xml:space="preserve">
</t>
        </r>
      </text>
    </comment>
    <comment ref="I115" authorId="2">
      <text>
        <r>
          <rPr>
            <b/>
            <sz val="10"/>
            <rFont val="Tahoma"/>
            <family val="2"/>
          </rPr>
          <t xml:space="preserve">ANDREW G </t>
        </r>
        <r>
          <rPr>
            <sz val="10"/>
            <rFont val="Tahoma"/>
            <family val="2"/>
          </rPr>
          <t>(si)
DX: 2002</t>
        </r>
        <r>
          <rPr>
            <sz val="8"/>
            <rFont val="Tahoma"/>
            <family val="0"/>
          </rPr>
          <t xml:space="preserve">
</t>
        </r>
      </text>
    </comment>
    <comment ref="I121" authorId="2">
      <text>
        <r>
          <rPr>
            <b/>
            <sz val="10"/>
            <rFont val="Tahoma"/>
            <family val="2"/>
          </rPr>
          <t>BILL L-</t>
        </r>
        <r>
          <rPr>
            <sz val="10"/>
            <rFont val="Tahoma"/>
            <family val="2"/>
          </rPr>
          <t xml:space="preserve">
DX: 3/2002</t>
        </r>
        <r>
          <rPr>
            <sz val="8"/>
            <rFont val="Tahoma"/>
            <family val="0"/>
          </rPr>
          <t xml:space="preserve">
TX: Stem Cell Transplant (assume auto) in 10/2002</t>
        </r>
      </text>
    </comment>
    <comment ref="I122" authorId="2">
      <text>
        <r>
          <rPr>
            <b/>
            <sz val="10"/>
            <rFont val="Tahoma"/>
            <family val="2"/>
          </rPr>
          <t xml:space="preserve">SID M </t>
        </r>
        <r>
          <rPr>
            <sz val="10"/>
            <rFont val="Tahoma"/>
            <family val="2"/>
          </rPr>
          <t>(si Dau Tracy)-
DX: 2002
TX: RCHOP 12/02</t>
        </r>
      </text>
    </comment>
    <comment ref="I86" authorId="2">
      <text>
        <r>
          <rPr>
            <b/>
            <sz val="10"/>
            <rFont val="Tahoma"/>
            <family val="2"/>
          </rPr>
          <t>RICHARD D-</t>
        </r>
        <r>
          <rPr>
            <sz val="10"/>
            <rFont val="Tahoma"/>
            <family val="2"/>
          </rPr>
          <t xml:space="preserve">
DX: 2001 Diffuse
TX: HCVAD
   mid 2001</t>
        </r>
        <r>
          <rPr>
            <sz val="8"/>
            <rFont val="Tahoma"/>
            <family val="0"/>
          </rPr>
          <t xml:space="preserve">
</t>
        </r>
      </text>
    </comment>
    <comment ref="M86" authorId="2">
      <text>
        <r>
          <rPr>
            <sz val="10"/>
            <rFont val="Tahoma"/>
            <family val="2"/>
          </rPr>
          <t xml:space="preserve">RCHOP </t>
        </r>
        <r>
          <rPr>
            <sz val="8"/>
            <rFont val="Tahoma"/>
            <family val="0"/>
          </rPr>
          <t xml:space="preserve">
</t>
        </r>
      </text>
    </comment>
    <comment ref="I80" authorId="2">
      <text>
        <r>
          <rPr>
            <b/>
            <sz val="10"/>
            <rFont val="Tahoma"/>
            <family val="2"/>
          </rPr>
          <t>DAN B-</t>
        </r>
        <r>
          <rPr>
            <sz val="10"/>
            <rFont val="Tahoma"/>
            <family val="2"/>
          </rPr>
          <t xml:space="preserve">
DX: 2001</t>
        </r>
        <r>
          <rPr>
            <sz val="8"/>
            <rFont val="Tahoma"/>
            <family val="0"/>
          </rPr>
          <t xml:space="preserve">
</t>
        </r>
        <r>
          <rPr>
            <sz val="10"/>
            <rFont val="Tahoma"/>
            <family val="2"/>
          </rPr>
          <t>HCVADx7
Rx6</t>
        </r>
      </text>
    </comment>
    <comment ref="I79" authorId="2">
      <text>
        <r>
          <rPr>
            <b/>
            <sz val="10"/>
            <rFont val="Tahoma"/>
            <family val="2"/>
          </rPr>
          <t>HEINZ B-</t>
        </r>
        <r>
          <rPr>
            <sz val="10"/>
            <rFont val="Tahoma"/>
            <family val="2"/>
          </rPr>
          <t xml:space="preserve">
DX: 12/2001</t>
        </r>
        <r>
          <rPr>
            <sz val="8"/>
            <rFont val="Tahoma"/>
            <family val="0"/>
          </rPr>
          <t xml:space="preserve">
</t>
        </r>
        <r>
          <rPr>
            <sz val="10"/>
            <rFont val="Tahoma"/>
            <family val="2"/>
          </rPr>
          <t>TX: Rituxan x 4</t>
        </r>
      </text>
    </comment>
    <comment ref="J79" authorId="2">
      <text>
        <r>
          <rPr>
            <sz val="10"/>
            <rFont val="Tahoma"/>
            <family val="2"/>
          </rPr>
          <t>TX: LOP (Leuk, Onc,Pred)</t>
        </r>
        <r>
          <rPr>
            <sz val="8"/>
            <rFont val="Tahoma"/>
            <family val="0"/>
          </rPr>
          <t xml:space="preserve">
</t>
        </r>
      </text>
    </comment>
    <comment ref="M79" authorId="2">
      <text>
        <r>
          <rPr>
            <sz val="10"/>
            <rFont val="Tahoma"/>
            <family val="2"/>
          </rPr>
          <t>Still working in 2003</t>
        </r>
        <r>
          <rPr>
            <sz val="8"/>
            <rFont val="Tahoma"/>
            <family val="0"/>
          </rPr>
          <t xml:space="preserve">
</t>
        </r>
      </text>
    </comment>
    <comment ref="I322" authorId="2">
      <text>
        <r>
          <rPr>
            <b/>
            <sz val="10"/>
            <rFont val="Tahoma"/>
            <family val="2"/>
          </rPr>
          <t>DON M-</t>
        </r>
        <r>
          <rPr>
            <sz val="10"/>
            <rFont val="Tahoma"/>
            <family val="2"/>
          </rPr>
          <t xml:space="preserve">
DX: 2001 Stg IV</t>
        </r>
        <r>
          <rPr>
            <sz val="8"/>
            <rFont val="Tahoma"/>
            <family val="0"/>
          </rPr>
          <t xml:space="preserve">
</t>
        </r>
        <r>
          <rPr>
            <sz val="10"/>
            <rFont val="Tahoma"/>
            <family val="2"/>
          </rPr>
          <t>TX:  CHOP and several R spaced treatments
+ ICE x 2-First ICE extreme side effects</t>
        </r>
      </text>
    </comment>
    <comment ref="M322" authorId="2">
      <text>
        <r>
          <rPr>
            <sz val="10"/>
            <rFont val="Tahoma"/>
            <family val="2"/>
          </rPr>
          <t>Died 07/29/02</t>
        </r>
        <r>
          <rPr>
            <sz val="8"/>
            <rFont val="Tahoma"/>
            <family val="0"/>
          </rPr>
          <t xml:space="preserve">
</t>
        </r>
      </text>
    </comment>
    <comment ref="I72" authorId="2">
      <text>
        <r>
          <rPr>
            <b/>
            <sz val="10"/>
            <rFont val="Tahoma"/>
            <family val="2"/>
          </rPr>
          <t xml:space="preserve">PATRICIA O-
</t>
        </r>
        <r>
          <rPr>
            <sz val="10"/>
            <rFont val="Tahoma"/>
            <family val="2"/>
          </rPr>
          <t>DX: 2000
TX: EPOCH R and Vaccine 02/02</t>
        </r>
        <r>
          <rPr>
            <sz val="8"/>
            <rFont val="Tahoma"/>
            <family val="0"/>
          </rPr>
          <t xml:space="preserve">
</t>
        </r>
      </text>
    </comment>
    <comment ref="M72" authorId="2">
      <text>
        <r>
          <rPr>
            <sz val="10"/>
            <rFont val="Tahoma"/>
            <family val="2"/>
          </rPr>
          <t>CR 02/03</t>
        </r>
        <r>
          <rPr>
            <sz val="8"/>
            <rFont val="Tahoma"/>
            <family val="0"/>
          </rPr>
          <t xml:space="preserve">
</t>
        </r>
      </text>
    </comment>
    <comment ref="I334" authorId="2">
      <text>
        <r>
          <rPr>
            <b/>
            <sz val="10"/>
            <rFont val="Tahoma"/>
            <family val="2"/>
          </rPr>
          <t xml:space="preserve">WALLY P-
</t>
        </r>
        <r>
          <rPr>
            <sz val="10"/>
            <rFont val="Tahoma"/>
            <family val="2"/>
          </rPr>
          <t>DX: Sep 2000
TX: CHOP x 6</t>
        </r>
        <r>
          <rPr>
            <sz val="8"/>
            <rFont val="Tahoma"/>
            <family val="0"/>
          </rPr>
          <t xml:space="preserve">
</t>
        </r>
      </text>
    </comment>
    <comment ref="J334" authorId="2">
      <text>
        <r>
          <rPr>
            <sz val="10"/>
            <rFont val="Tahoma"/>
            <family val="2"/>
          </rPr>
          <t>TX: Low dose oral FC
maintenance</t>
        </r>
        <r>
          <rPr>
            <sz val="8"/>
            <rFont val="Tahoma"/>
            <family val="0"/>
          </rPr>
          <t xml:space="preserve">
</t>
        </r>
        <r>
          <rPr>
            <sz val="10"/>
            <rFont val="Tahoma"/>
            <family val="2"/>
          </rPr>
          <t>Severe shingles</t>
        </r>
      </text>
    </comment>
    <comment ref="M334" authorId="2">
      <text>
        <r>
          <rPr>
            <sz val="10"/>
            <rFont val="Tahoma"/>
            <family val="2"/>
          </rPr>
          <t>Died 11/02 heart
 (cardiac arrest-not MCL)</t>
        </r>
        <r>
          <rPr>
            <sz val="8"/>
            <rFont val="Tahoma"/>
            <family val="0"/>
          </rPr>
          <t xml:space="preserve">
</t>
        </r>
      </text>
    </comment>
    <comment ref="I58" authorId="2">
      <text>
        <r>
          <rPr>
            <b/>
            <sz val="10"/>
            <rFont val="Tahoma"/>
            <family val="2"/>
          </rPr>
          <t>JENNIFER KE-(si is sister Leanne)</t>
        </r>
        <r>
          <rPr>
            <sz val="10"/>
            <rFont val="Tahoma"/>
            <family val="2"/>
          </rPr>
          <t xml:space="preserve">
DX: 1999 Stage 4 with liver and BMI
TX: 07/99 CHOP x 4
09/99 TBI followed by Allo BMT from brother</t>
        </r>
        <r>
          <rPr>
            <sz val="8"/>
            <rFont val="Tahoma"/>
            <family val="0"/>
          </rPr>
          <t xml:space="preserve">
</t>
        </r>
      </text>
    </comment>
    <comment ref="M58" authorId="2">
      <text>
        <r>
          <rPr>
            <sz val="10"/>
            <rFont val="Tahoma"/>
            <family val="2"/>
          </rPr>
          <t>January '2002: chemo X1followed by Rituxan
DLI from brother (bone marrow donor) X 5 
March '2002:  feeling un-well, increased night sweats, fatigue, back pain.
 March 13th, 2002:  CT scan shows increase in lymphoma
 March 15th, 2002:  bone marrow biopsy shows increase in lymphopma
March 22nd, 2002:  chemo (doxorubicin) X1</t>
        </r>
        <r>
          <rPr>
            <sz val="8"/>
            <rFont val="Tahoma"/>
            <family val="0"/>
          </rPr>
          <t xml:space="preserve">
</t>
        </r>
      </text>
    </comment>
    <comment ref="J58" authorId="2">
      <text>
        <r>
          <rPr>
            <sz val="10"/>
            <rFont val="Tahoma"/>
            <family val="2"/>
          </rPr>
          <t>Jan 8-16th, 2000:  admitted to VGH for resp. crisis/pneumonia</t>
        </r>
        <r>
          <rPr>
            <sz val="8"/>
            <rFont val="Tahoma"/>
            <family val="0"/>
          </rPr>
          <t xml:space="preserve">
</t>
        </r>
      </text>
    </comment>
    <comment ref="K58" authorId="2">
      <text>
        <r>
          <rPr>
            <sz val="10"/>
            <rFont val="Tahoma"/>
            <family val="2"/>
          </rPr>
          <t xml:space="preserve"> August 2001:  Increase in night sweats, fatigue, poor counts.  CT scan shows increased lymphoma.                                       Bone marrow biopsy shows increased lymphoma.
September 2001:  chemo X1                                            DLI from brother (bone marrow donor) X1  
 October 15th, 2001:  bone marrow biopsy-no decrease in amount of lymphoma
November 26th, 2001:  CT scan-no decrease in amount of lymphoma.</t>
        </r>
        <r>
          <rPr>
            <sz val="8"/>
            <rFont val="Tahoma"/>
            <family val="0"/>
          </rPr>
          <t xml:space="preserve">
</t>
        </r>
      </text>
    </comment>
    <comment ref="I317" authorId="2">
      <text>
        <r>
          <rPr>
            <b/>
            <sz val="10"/>
            <rFont val="Tahoma"/>
            <family val="2"/>
          </rPr>
          <t>JAMES B-</t>
        </r>
        <r>
          <rPr>
            <sz val="10"/>
            <rFont val="Tahoma"/>
            <family val="2"/>
          </rPr>
          <t xml:space="preserve">
DX: 11/00 Blastic
TX: HCVAD and Auto SCT</t>
        </r>
        <r>
          <rPr>
            <sz val="8"/>
            <rFont val="Tahoma"/>
            <family val="0"/>
          </rPr>
          <t xml:space="preserve">
</t>
        </r>
      </text>
    </comment>
    <comment ref="M317" authorId="2">
      <text>
        <r>
          <rPr>
            <sz val="10"/>
            <rFont val="Tahoma"/>
            <family val="2"/>
          </rPr>
          <t>Died age 47</t>
        </r>
        <r>
          <rPr>
            <sz val="8"/>
            <rFont val="Tahoma"/>
            <family val="0"/>
          </rPr>
          <t xml:space="preserve">
</t>
        </r>
        <r>
          <rPr>
            <sz val="10"/>
            <rFont val="Tahoma"/>
            <family val="2"/>
          </rPr>
          <t>Shortly after DX</t>
        </r>
      </text>
    </comment>
    <comment ref="I50" authorId="2">
      <text>
        <r>
          <rPr>
            <b/>
            <sz val="10"/>
            <rFont val="Tahoma"/>
            <family val="2"/>
          </rPr>
          <t xml:space="preserve">JOY B-
</t>
        </r>
        <r>
          <rPr>
            <sz val="10"/>
            <rFont val="Tahoma"/>
            <family val="2"/>
          </rPr>
          <t>DX: 1999 Indolent
TX:Chlorambucil series over 6 months</t>
        </r>
      </text>
    </comment>
    <comment ref="M259" authorId="2">
      <text>
        <r>
          <rPr>
            <sz val="10"/>
            <rFont val="Tahoma"/>
            <family val="2"/>
          </rPr>
          <t>Currently CR 5/07 and will Auto SCT this month</t>
        </r>
        <r>
          <rPr>
            <sz val="8"/>
            <rFont val="Tahoma"/>
            <family val="0"/>
          </rPr>
          <t xml:space="preserve">
</t>
        </r>
      </text>
    </comment>
    <comment ref="I116" authorId="2">
      <text>
        <r>
          <rPr>
            <b/>
            <sz val="10"/>
            <rFont val="Tahoma"/>
            <family val="2"/>
          </rPr>
          <t>GAYNOR G-</t>
        </r>
        <r>
          <rPr>
            <sz val="10"/>
            <rFont val="Tahoma"/>
            <family val="2"/>
          </rPr>
          <t xml:space="preserve">
DX: 12/2002
TX: RHCVAD x 6</t>
        </r>
        <r>
          <rPr>
            <sz val="8"/>
            <rFont val="Tahoma"/>
            <family val="0"/>
          </rPr>
          <t xml:space="preserve">
</t>
        </r>
      </text>
    </comment>
    <comment ref="J116" authorId="2">
      <text>
        <r>
          <rPr>
            <sz val="10"/>
            <rFont val="Tahoma"/>
            <family val="2"/>
          </rPr>
          <t>Relapse 05/05</t>
        </r>
        <r>
          <rPr>
            <sz val="8"/>
            <rFont val="Tahoma"/>
            <family val="0"/>
          </rPr>
          <t xml:space="preserve">
</t>
        </r>
        <r>
          <rPr>
            <sz val="10"/>
            <rFont val="Tahoma"/>
            <family val="2"/>
          </rPr>
          <t>Allo SCT 11/05</t>
        </r>
      </text>
    </comment>
    <comment ref="M116" authorId="2">
      <text>
        <r>
          <rPr>
            <sz val="10"/>
            <rFont val="Tahoma"/>
            <family val="2"/>
          </rPr>
          <t>05/07 Still CR, no infections and no GVHD
after 18 mos.</t>
        </r>
        <r>
          <rPr>
            <sz val="8"/>
            <rFont val="Tahoma"/>
            <family val="0"/>
          </rPr>
          <t xml:space="preserve">
</t>
        </r>
      </text>
    </comment>
    <comment ref="J99" authorId="2">
      <text>
        <r>
          <rPr>
            <sz val="10"/>
            <rFont val="Tahoma"/>
            <family val="2"/>
          </rPr>
          <t>Started Rituxan maint</t>
        </r>
        <r>
          <rPr>
            <sz val="8"/>
            <rFont val="Tahoma"/>
            <family val="0"/>
          </rPr>
          <t xml:space="preserve">
</t>
        </r>
      </text>
    </comment>
    <comment ref="I361" authorId="2">
      <text>
        <r>
          <rPr>
            <b/>
            <sz val="10"/>
            <rFont val="Tahoma"/>
            <family val="2"/>
          </rPr>
          <t>DALE L-</t>
        </r>
        <r>
          <rPr>
            <sz val="10"/>
            <rFont val="Tahoma"/>
            <family val="2"/>
          </rPr>
          <t xml:space="preserve">
DX: 2000 
TX: Rituxan x 4</t>
        </r>
        <r>
          <rPr>
            <sz val="8"/>
            <rFont val="Tahoma"/>
            <family val="0"/>
          </rPr>
          <t xml:space="preserve">
</t>
        </r>
      </text>
    </comment>
    <comment ref="J361" authorId="2">
      <text>
        <r>
          <rPr>
            <sz val="10"/>
            <rFont val="Tahoma"/>
            <family val="2"/>
          </rPr>
          <t>Rituxan x4</t>
        </r>
        <r>
          <rPr>
            <sz val="8"/>
            <rFont val="Tahoma"/>
            <family val="0"/>
          </rPr>
          <t xml:space="preserve">
</t>
        </r>
        <r>
          <rPr>
            <sz val="10"/>
            <rFont val="Tahoma"/>
            <family val="2"/>
          </rPr>
          <t>end 2000
Then Oral Cytox and Celebrex Maint</t>
        </r>
      </text>
    </comment>
    <comment ref="M361" authorId="2">
      <text>
        <r>
          <rPr>
            <sz val="10"/>
            <rFont val="Tahoma"/>
            <family val="2"/>
          </rPr>
          <t>Feeling OK as of 2002</t>
        </r>
        <r>
          <rPr>
            <sz val="8"/>
            <rFont val="Tahoma"/>
            <family val="0"/>
          </rPr>
          <t xml:space="preserve">
</t>
        </r>
        <r>
          <rPr>
            <sz val="10"/>
            <rFont val="Tahoma"/>
            <family val="2"/>
          </rPr>
          <t>Died 2005</t>
        </r>
      </text>
    </comment>
    <comment ref="K48" authorId="0">
      <text>
        <r>
          <rPr>
            <sz val="10"/>
            <rFont val="Tahoma"/>
            <family val="0"/>
          </rPr>
          <t xml:space="preserve">2003
... My stem cell onc. told me to check my immunogloblulins.  I had them
tested in 2003 and again in 2006 and both times it showed one of mine is
basically gone.  The one that protects from upper respiratory illness.
There is no way to get it back.  This is a documented side effect of
Rituxan, in a small % of those who take it.  I had a LOT of it in
2000-2001.
</t>
        </r>
      </text>
    </comment>
    <comment ref="M191" authorId="0">
      <text>
        <r>
          <rPr>
            <sz val="10"/>
            <rFont val="Tahoma"/>
            <family val="0"/>
          </rPr>
          <t xml:space="preserve"> CR 2/06 (Clear CT &amp; PET scans and PCR showing no disease)
 Stem Cell Harvest &amp; Storage (against possible future relapse) -  3/06
 Scheduled for localized Radiotherapy of formerly afflicted lymph  nodes
(to  ward off possible future relapse) -  5/06
No word since 05/06
</t>
        </r>
      </text>
    </comment>
    <comment ref="M122" authorId="0">
      <text>
        <r>
          <rPr>
            <sz val="10"/>
            <rFont val="Tahoma"/>
            <family val="2"/>
          </rPr>
          <t xml:space="preserve"> is currently in remission as of 7 May 2007.</t>
        </r>
        <r>
          <rPr>
            <sz val="10"/>
            <rFont val="Tahoma"/>
            <family val="0"/>
          </rPr>
          <t xml:space="preserve">
</t>
        </r>
      </text>
    </comment>
    <comment ref="L122" authorId="0">
      <text>
        <r>
          <rPr>
            <sz val="10"/>
            <rFont val="Tahoma"/>
            <family val="2"/>
          </rPr>
          <t>Relapse and
he was given RHCVAD
summer-fall 2005</t>
        </r>
        <r>
          <rPr>
            <sz val="10"/>
            <rFont val="Tahoma"/>
            <family val="0"/>
          </rPr>
          <t xml:space="preserve">
</t>
        </r>
      </text>
    </comment>
    <comment ref="J122" authorId="0">
      <text>
        <r>
          <rPr>
            <sz val="10"/>
            <rFont val="Tahoma"/>
            <family val="0"/>
          </rPr>
          <t>AUTO SCT
Summer 2003
CR</t>
        </r>
      </text>
    </comment>
    <comment ref="L114" authorId="0">
      <text>
        <r>
          <rPr>
            <u val="single"/>
            <sz val="10"/>
            <rFont val="Tahoma"/>
            <family val="2"/>
          </rPr>
          <t>Relapse Jan 17 2007.</t>
        </r>
        <r>
          <rPr>
            <sz val="10"/>
            <rFont val="Tahoma"/>
            <family val="0"/>
          </rPr>
          <t xml:space="preserve">
After four years of my mantle cell lymphoma being undetectable, it was detected last month, in one lymph node, slow growing, in small amount. It should respond well to treatment that I began  in a clinical trial using Temsirolimus with Rituxan
I have finished Cycle #1 of five in a clinical trial with CCI-779 plus Rituxan. Four once-weekly treatments per cycle. Few side effects. Only one for me is diarrhea, which has forced me to a mild diet
Now in a trial of CCI-779. 
</t>
        </r>
        <r>
          <rPr>
            <u val="single"/>
            <sz val="10"/>
            <rFont val="Tahoma"/>
            <family val="2"/>
          </rPr>
          <t>June 2007</t>
        </r>
        <r>
          <rPr>
            <sz val="10"/>
            <rFont val="Tahoma"/>
            <family val="0"/>
          </rPr>
          <t xml:space="preserve">
Has finished about 6 mos of the 25mg temsirolimus combined with Rituxan in fractionated doses.trial, which uses a much smaller dose of Temsirolimus in combination with Rituxan and he also has experienced tumor reduction with negligible side effects.
 Nov-05-07at Mayo Clinic. I am nearing the end of
their 12-month clinical trial combining CCI-779
(temsirolimus, Wyeth's Torisel) with Rituxan for
relapsed MCL .
12/21/07 - I have gotten approval from the research team at Mayo Clinic of Rochester, MN, to continue the treatment I have liked for this past year with CCI-779 (mTOR inhibitor, temsirolimus, Torisel). After that one-year clinical trial, I am in "stable condition", the single 3-cm lymph node in my chest not having grown, and my quality of life hardly having been hurt at all - just a little loss of stamina.
You might view it as Stage IV clinical trial data gathering about effectiveness and toxicity of long-term exposure to the treatment combination with relapsed MCL patients.</t>
        </r>
      </text>
    </comment>
    <comment ref="J114" authorId="0">
      <text>
        <r>
          <rPr>
            <sz val="10"/>
            <rFont val="Tahoma"/>
            <family val="0"/>
          </rPr>
          <t xml:space="preserve">Continue Rituxan
as maintenance every six months until 9/04. </t>
        </r>
      </text>
    </comment>
    <comment ref="K114" authorId="0">
      <text>
        <r>
          <rPr>
            <sz val="10"/>
            <rFont val="Tahoma"/>
            <family val="0"/>
          </rPr>
          <t xml:space="preserve"> 04/2004 Update:
I have been taking Celebrex for fifteen months, prescribed by my prostate oncologist, Dr. Charles Myers, Virginia. He justified it mainly to prevent colon cancer, for which I have a family history. He also considers it logical that it is active against recurrence of my MCL and prostate cancers, though he knew of no studies confirming this. He had me take 800 mg/day. Advised I not tell Oncs it is TX for MCL as it is cosidered by them as an unconventional alternative type medicine for cancer</t>
        </r>
      </text>
    </comment>
    <comment ref="L30" authorId="0">
      <text>
        <r>
          <rPr>
            <sz val="10"/>
            <rFont val="Tahoma"/>
            <family val="0"/>
          </rPr>
          <t xml:space="preserve">April of 2006 a lymph node in neck became aggressive and the biopsy was now MCL.  My doctor feels I always had MCL,  because
 SLL isn't known to change to MCL.
TX:  Rituxan w/Hyper CVAD for 6 cycles &amp; Now I am in a complete remission. 
</t>
        </r>
      </text>
    </comment>
    <comment ref="K129" authorId="1">
      <text>
        <r>
          <rPr>
            <sz val="8"/>
            <rFont val="Tahoma"/>
            <family val="0"/>
          </rPr>
          <t xml:space="preserve">
</t>
        </r>
        <r>
          <rPr>
            <sz val="10"/>
            <rFont val="Tahoma"/>
            <family val="2"/>
          </rPr>
          <t>When I went in for my 6 month follow up the Cat detected a cluster of nodes in between my lungs with one large node.  After a few more weeks of  being ill, my doctor was finally ready to come to terms with the possibility that the lymphoma may be causing it all, but then after reviewing my file really close he found that I am diabetic and the diabeties is cause of the illness.  Now its type 2 diabeties, which from the information that I have picked up on is that my liver is putting out more sugar than what is needed.
I had liver problems at the time of my diagnosis along with the enlarged spleen and fluid around my heart.</t>
        </r>
      </text>
    </comment>
    <comment ref="M129" authorId="1">
      <text>
        <r>
          <rPr>
            <sz val="8"/>
            <rFont val="Tahoma"/>
            <family val="0"/>
          </rPr>
          <t xml:space="preserve">
</t>
        </r>
        <r>
          <rPr>
            <sz val="10"/>
            <rFont val="Tahoma"/>
            <family val="2"/>
          </rPr>
          <t>In March (07) I became seriously ill with a sinus and ear infection and pnemonia on top of it all. I also lost my voice at the time and still have not gotten it back.  I have an appointment next week to see an ear, nose and throat specialist.</t>
        </r>
      </text>
    </comment>
    <comment ref="I172" authorId="0">
      <text>
        <r>
          <rPr>
            <b/>
            <sz val="10"/>
            <rFont val="Tahoma"/>
            <family val="2"/>
          </rPr>
          <t xml:space="preserve">BOB K - </t>
        </r>
        <r>
          <rPr>
            <sz val="10"/>
            <rFont val="Tahoma"/>
            <family val="2"/>
          </rPr>
          <t>DX: 2004 (JULY)
BLASTIC MCL, SOME BMI
TX:CHOP</t>
        </r>
      </text>
    </comment>
    <comment ref="J172" authorId="1">
      <text>
        <r>
          <rPr>
            <sz val="10"/>
            <rFont val="Tahoma"/>
            <family val="2"/>
          </rPr>
          <t xml:space="preserve">2/2005 
Relapse followed by
RHCVAD
Late 2005
Began velcade
Feb.4th of 06.
mini-allogenic transplant </t>
        </r>
      </text>
    </comment>
    <comment ref="M172" authorId="0">
      <text>
        <r>
          <rPr>
            <sz val="10"/>
            <rFont val="Tahoma"/>
            <family val="2"/>
          </rPr>
          <t>5/07
He now does have GVHD and has to take a lot of prednisone and many other drugs.  They hoped to get him off all drugs after one year but not possible.  Other than fatigue and swelling from the neck up (which is controlled to some extent by sleeping almost sitting up on an adjustable bed) he is doing quite well..  We are traveling again and enjoying life and hoping for the best.</t>
        </r>
      </text>
    </comment>
    <comment ref="L149" authorId="0">
      <text>
        <r>
          <rPr>
            <sz val="10"/>
            <rFont val="Tahoma"/>
            <family val="0"/>
          </rPr>
          <t xml:space="preserve">Auto SCT 5/07 at Tufts-New England Medical Center.
 Baseline PET and CT scans ordered for 8/07, 3 months post transplant.
9/07 - Relapse -TX: Velcade
</t>
        </r>
      </text>
    </comment>
    <comment ref="J84" authorId="0">
      <text>
        <r>
          <rPr>
            <sz val="10"/>
            <rFont val="Tahoma"/>
            <family val="0"/>
          </rPr>
          <t xml:space="preserve">09/2002 had relapse
Started Velcade trial but neuropathy of feet/legs so bad had to drop out or trial
Then late 2002 started EPOCH + Rituxan x 8
</t>
        </r>
      </text>
    </comment>
    <comment ref="M84" authorId="0">
      <text>
        <r>
          <rPr>
            <sz val="10"/>
            <rFont val="Tahoma"/>
            <family val="0"/>
          </rPr>
          <t xml:space="preserve">03/07/07
Just wanted to drop in and tell you that Dick has completed the Bexxar infusion and now we wait and watch.
 So far he has fatigue and the
neuropathy in his feet and legs is much worse. He was taking
Lyrica before the Bexxar treatment but it made him really drugged out and
he changed back to Neurontin.
I will keep you all posted as to the results
of blood tests, thyroid tests and scans in 90 days.
5/19/07 Results of Bexxar was a lot of reduction of tumor load.
9/11/07  Dick is not in remission but the Bexxar has done a great job at reducing the tumor load. 
12/07 -  My hubby has neuropathy in his
feet and legs and lately it has gotten so bad he can hardly walk at times.
</t>
        </r>
      </text>
    </comment>
    <comment ref="M370" authorId="0">
      <text>
        <r>
          <rPr>
            <sz val="10"/>
            <rFont val="Tahoma"/>
            <family val="0"/>
          </rPr>
          <t xml:space="preserve"> 
Roger died July 31, 2006 after six months at Emory following his
lung transplant.
</t>
        </r>
      </text>
    </comment>
    <comment ref="I370" authorId="0">
      <text>
        <r>
          <rPr>
            <b/>
            <sz val="10"/>
            <rFont val="Tahoma"/>
            <family val="2"/>
          </rPr>
          <t>ROGER W (si- Carolyn- Wife)</t>
        </r>
        <r>
          <rPr>
            <sz val="10"/>
            <rFont val="Tahoma"/>
            <family val="0"/>
          </rPr>
          <t xml:space="preserve">
DX: MCL 2/01
TX: CHOP + R X 4
auto-PBSCT 7/01</t>
        </r>
      </text>
    </comment>
    <comment ref="J370" authorId="0">
      <text>
        <r>
          <rPr>
            <sz val="10"/>
            <rFont val="Tahoma"/>
            <family val="0"/>
          </rPr>
          <t xml:space="preserve">TX: maintenance rituxan, weekly X 4, 5+6/02
</t>
        </r>
      </text>
    </comment>
    <comment ref="K370" authorId="0">
      <text>
        <r>
          <rPr>
            <sz val="10"/>
            <rFont val="Tahoma"/>
            <family val="0"/>
          </rPr>
          <t xml:space="preserve">TX: maintenance rituxan, weekly X 3, 3-8/03
</t>
        </r>
      </text>
    </comment>
    <comment ref="L370" authorId="0">
      <text>
        <r>
          <rPr>
            <sz val="10"/>
            <rFont val="Tahoma"/>
            <family val="0"/>
          </rPr>
          <t xml:space="preserve">
DX:  interstitial pulmonary fibrosis secondary to rituxan, 1/04</t>
        </r>
      </text>
    </comment>
    <comment ref="I161" authorId="0">
      <text>
        <r>
          <rPr>
            <b/>
            <sz val="10"/>
            <rFont val="Tahoma"/>
            <family val="2"/>
          </rPr>
          <t>JUDY C</t>
        </r>
        <r>
          <rPr>
            <sz val="10"/>
            <rFont val="Tahoma"/>
            <family val="0"/>
          </rPr>
          <t xml:space="preserve">
- DX: 07/04
Stage IV - spleen and in bone marrow &amp; other areas (neck) 
</t>
        </r>
      </text>
    </comment>
    <comment ref="J161" authorId="0">
      <text>
        <r>
          <rPr>
            <sz val="10"/>
            <rFont val="Tahoma"/>
            <family val="0"/>
          </rPr>
          <t xml:space="preserve">TX: CHOP w/ritux. 4 - remission 1-05 &amp; still going!
</t>
        </r>
      </text>
    </comment>
    <comment ref="I71" authorId="0">
      <text>
        <r>
          <rPr>
            <b/>
            <sz val="10"/>
            <rFont val="Tahoma"/>
            <family val="0"/>
          </rPr>
          <t>RON M-</t>
        </r>
        <r>
          <rPr>
            <sz val="10"/>
            <rFont val="Tahoma"/>
            <family val="2"/>
          </rPr>
          <t xml:space="preserve"> DX:08/2000
TX: RCHOP X 8</t>
        </r>
      </text>
    </comment>
    <comment ref="J71" authorId="0">
      <text>
        <r>
          <rPr>
            <sz val="10"/>
            <rFont val="Tahoma"/>
            <family val="2"/>
          </rPr>
          <t>CR: 02/01
Relapse 08/01
TX 3 Rituxan, 3 ICE
TX 8 Rituxan and Radiation</t>
        </r>
      </text>
    </comment>
    <comment ref="M71" authorId="0">
      <text>
        <r>
          <rPr>
            <sz val="10"/>
            <rFont val="Tahoma"/>
            <family val="2"/>
          </rPr>
          <t xml:space="preserve">Stem cell harvest Mar '02
Admission for Allo PBSCT scheduled 3-18-02
</t>
        </r>
      </text>
    </comment>
    <comment ref="L202" authorId="1">
      <text>
        <r>
          <rPr>
            <sz val="10"/>
            <rFont val="Tahoma"/>
            <family val="2"/>
          </rPr>
          <t>9/07 Still W&amp;W - 
My oncologist is pretty much at a loss to explain any of this, given that I've only received Rituxan.</t>
        </r>
      </text>
    </comment>
    <comment ref="J119" authorId="0">
      <text>
        <r>
          <rPr>
            <sz val="10"/>
            <rFont val="Tahoma"/>
            <family val="0"/>
          </rPr>
          <t xml:space="preserve">
 Her Lymphoma has remained in remission.  She has had two separate week long hospitalizations due to an obstructed bowel, most likely caused by scar tissue from the original surgery to remove the cancerous lymph node from her ileum.</t>
        </r>
      </text>
    </comment>
    <comment ref="M119" authorId="0">
      <text>
        <r>
          <rPr>
            <sz val="10"/>
            <rFont val="Tahoma"/>
            <family val="0"/>
          </rPr>
          <t xml:space="preserve">05/2007
 I have great news about Diane!  She is doing well, in fact she just ran a ½ marathon in Vancouver B.C. as part of the Seattle team to benefit Lymphoma and Leukemia research.    Still CR 
</t>
        </r>
      </text>
    </comment>
    <comment ref="M208" authorId="1">
      <text>
        <r>
          <rPr>
            <sz val="10"/>
            <rFont val="Tahoma"/>
            <family val="2"/>
          </rPr>
          <t>3/07 start Rituxan Maintenance</t>
        </r>
        <r>
          <rPr>
            <sz val="8"/>
            <rFont val="Tahoma"/>
            <family val="0"/>
          </rPr>
          <t xml:space="preserve">
</t>
        </r>
        <r>
          <rPr>
            <sz val="8"/>
            <rFont val="Tahoma"/>
            <family val="0"/>
          </rPr>
          <t xml:space="preserve">
</t>
        </r>
      </text>
    </comment>
    <comment ref="I146" authorId="2">
      <text>
        <r>
          <rPr>
            <b/>
            <sz val="10"/>
            <rFont val="Tahoma"/>
            <family val="2"/>
          </rPr>
          <t xml:space="preserve">DINA dau
</t>
        </r>
        <r>
          <rPr>
            <sz val="10"/>
            <rFont val="Tahoma"/>
            <family val="2"/>
          </rPr>
          <t>DX 2003 Enlarged heart and arrhythmia.
CHOPx5. Cut short w/ heart issues.</t>
        </r>
        <r>
          <rPr>
            <sz val="8"/>
            <rFont val="Tahoma"/>
            <family val="0"/>
          </rPr>
          <t xml:space="preserve">
</t>
        </r>
      </text>
    </comment>
    <comment ref="L146" authorId="2">
      <text>
        <r>
          <rPr>
            <sz val="10"/>
            <rFont val="Tahoma"/>
            <family val="2"/>
          </rPr>
          <t>Feb 07 Relapse. Nodes less than 2 cm. 
W&amp;W. No B symptoms. 
May 07 Dr. Goy rec. Thal +R 
08/07 Still W&amp;W
11/07 2 neck nodes increasing
Still on W&amp;W may try Rituxan</t>
        </r>
      </text>
    </comment>
    <comment ref="J146" authorId="2">
      <text>
        <r>
          <rPr>
            <sz val="10"/>
            <rFont val="Tahoma"/>
            <family val="2"/>
          </rPr>
          <t>MRI Feb clear.
Two heart failure episodes.
Scans clear.</t>
        </r>
      </text>
    </comment>
    <comment ref="I277" authorId="2">
      <text>
        <r>
          <rPr>
            <b/>
            <sz val="10"/>
            <rFont val="Tahoma"/>
            <family val="2"/>
          </rPr>
          <t>VICKI R-</t>
        </r>
        <r>
          <rPr>
            <sz val="10"/>
            <rFont val="Tahoma"/>
            <family val="2"/>
          </rPr>
          <t xml:space="preserve"> DX 05/07</t>
        </r>
        <r>
          <rPr>
            <sz val="8"/>
            <rFont val="Tahoma"/>
            <family val="0"/>
          </rPr>
          <t xml:space="preserve">
</t>
        </r>
        <r>
          <rPr>
            <sz val="10"/>
            <rFont val="Tahoma"/>
            <family val="2"/>
          </rPr>
          <t>TX: RHCVAD x8  is started. 
Finished first week of HCVAD 06/07. Scheduled  for HCVAD x 8 at UAB.</t>
        </r>
      </text>
    </comment>
    <comment ref="K118" authorId="2">
      <text>
        <r>
          <rPr>
            <sz val="10"/>
            <rFont val="Tahoma"/>
            <family val="2"/>
          </rPr>
          <t>Update 01/23/2006
Disease still progressing slowly. Felt pretty good. Have a blog at mlkashinsky.com</t>
        </r>
        <r>
          <rPr>
            <sz val="8"/>
            <rFont val="Tahoma"/>
            <family val="0"/>
          </rPr>
          <t xml:space="preserve">
</t>
        </r>
      </text>
    </comment>
    <comment ref="M261" authorId="2">
      <text>
        <r>
          <rPr>
            <sz val="10"/>
            <rFont val="Tahoma"/>
            <family val="2"/>
          </rPr>
          <t>Considering Allo 05/07</t>
        </r>
        <r>
          <rPr>
            <sz val="8"/>
            <rFont val="Tahoma"/>
            <family val="0"/>
          </rPr>
          <t xml:space="preserve">
</t>
        </r>
      </text>
    </comment>
    <comment ref="I182" authorId="2">
      <text>
        <r>
          <rPr>
            <b/>
            <sz val="10"/>
            <rFont val="Tahoma"/>
            <family val="2"/>
          </rPr>
          <t xml:space="preserve">NORM P.-
</t>
        </r>
        <r>
          <rPr>
            <sz val="10"/>
            <rFont val="Tahoma"/>
            <family val="2"/>
          </rPr>
          <t>DX 09/04
R-HyperCVAD</t>
        </r>
      </text>
    </comment>
    <comment ref="J182" authorId="2">
      <text>
        <r>
          <rPr>
            <sz val="10"/>
            <rFont val="Tahoma"/>
            <family val="2"/>
          </rPr>
          <t>Remission CR1  04/05</t>
        </r>
        <r>
          <rPr>
            <sz val="8"/>
            <rFont val="Tahoma"/>
            <family val="0"/>
          </rPr>
          <t xml:space="preserve">
</t>
        </r>
      </text>
    </comment>
    <comment ref="M182" authorId="2">
      <text>
        <r>
          <rPr>
            <sz val="10"/>
            <rFont val="Tahoma"/>
            <family val="2"/>
          </rPr>
          <t>2 years cancer free.
Fine as of 08/07.</t>
        </r>
        <r>
          <rPr>
            <sz val="8"/>
            <rFont val="Tahoma"/>
            <family val="0"/>
          </rPr>
          <t xml:space="preserve">
</t>
        </r>
      </text>
    </comment>
    <comment ref="I62" authorId="2">
      <text>
        <r>
          <rPr>
            <b/>
            <sz val="10"/>
            <rFont val="Tahoma"/>
            <family val="2"/>
          </rPr>
          <t>Big Jim O.-</t>
        </r>
        <r>
          <rPr>
            <sz val="10"/>
            <rFont val="Tahoma"/>
            <family val="2"/>
          </rPr>
          <t xml:space="preserve">
DX 04/1999
REPOCHx6
CR 08/99</t>
        </r>
        <r>
          <rPr>
            <sz val="8"/>
            <rFont val="Tahoma"/>
            <family val="0"/>
          </rPr>
          <t xml:space="preserve">
</t>
        </r>
      </text>
    </comment>
    <comment ref="K62" authorId="2">
      <text>
        <r>
          <rPr>
            <sz val="10"/>
            <rFont val="Tahoma"/>
            <family val="2"/>
          </rPr>
          <t>Relapse 04/03</t>
        </r>
        <r>
          <rPr>
            <sz val="8"/>
            <rFont val="Tahoma"/>
            <family val="0"/>
          </rPr>
          <t xml:space="preserve">
</t>
        </r>
        <r>
          <rPr>
            <sz val="10"/>
            <rFont val="Tahoma"/>
            <family val="2"/>
          </rPr>
          <t>Auto PB SCT Hutch
07/03
CR 08/03</t>
        </r>
      </text>
    </comment>
    <comment ref="M62" authorId="2">
      <text>
        <r>
          <rPr>
            <sz val="10"/>
            <rFont val="Tahoma"/>
            <family val="2"/>
          </rPr>
          <t>Doing fine 11/05</t>
        </r>
        <r>
          <rPr>
            <sz val="8"/>
            <rFont val="Tahoma"/>
            <family val="0"/>
          </rPr>
          <t xml:space="preserve">
</t>
        </r>
      </text>
    </comment>
    <comment ref="L251" authorId="2">
      <text>
        <r>
          <rPr>
            <sz val="10"/>
            <rFont val="Tahoma"/>
            <family val="2"/>
          </rPr>
          <t>1/07 Started Vaccine Clinical Trial at Moffitt Cancer Center, Tampa, Florida 
June 07 in treatment. Finished RCHOP +one complete round of vaccine in the trial.
09/07 - Not in remission but stable</t>
        </r>
        <r>
          <rPr>
            <sz val="8"/>
            <rFont val="Tahoma"/>
            <family val="0"/>
          </rPr>
          <t xml:space="preserve">
</t>
        </r>
      </text>
    </comment>
    <comment ref="I238" authorId="2">
      <text>
        <r>
          <rPr>
            <b/>
            <sz val="10"/>
            <rFont val="Tahoma"/>
            <family val="2"/>
          </rPr>
          <t xml:space="preserve">ALYSHA for father
</t>
        </r>
        <r>
          <rPr>
            <sz val="10"/>
            <rFont val="Tahoma"/>
            <family val="2"/>
          </rPr>
          <t>DX 06 Stg IV, Organ involvement.
TX RCHOPx5 so far.
Heart ejection down to 40%.</t>
        </r>
        <r>
          <rPr>
            <sz val="8"/>
            <rFont val="Tahoma"/>
            <family val="0"/>
          </rPr>
          <t xml:space="preserve">
</t>
        </r>
      </text>
    </comment>
    <comment ref="M238" authorId="2">
      <text>
        <r>
          <rPr>
            <sz val="10"/>
            <rFont val="Tahoma"/>
            <family val="2"/>
          </rPr>
          <t>Taken 5 of 6 RCHOP TX. Next step TBD.
06/07</t>
        </r>
        <r>
          <rPr>
            <sz val="8"/>
            <rFont val="Tahoma"/>
            <family val="0"/>
          </rPr>
          <t xml:space="preserve">
</t>
        </r>
      </text>
    </comment>
    <comment ref="I73" authorId="2">
      <text>
        <r>
          <rPr>
            <b/>
            <sz val="10"/>
            <rFont val="Tahoma"/>
            <family val="2"/>
          </rPr>
          <t xml:space="preserve">Jim S-
</t>
        </r>
        <r>
          <rPr>
            <sz val="10"/>
            <rFont val="Tahoma"/>
            <family val="2"/>
          </rPr>
          <t>DX 01/00, Stg IV Spleen size of football
TX CHOPx6 brought CR1 for 3 mos only.</t>
        </r>
        <r>
          <rPr>
            <sz val="8"/>
            <rFont val="Tahoma"/>
            <family val="0"/>
          </rPr>
          <t xml:space="preserve">
</t>
        </r>
      </text>
    </comment>
    <comment ref="J73" authorId="2">
      <text>
        <r>
          <rPr>
            <sz val="10"/>
            <rFont val="Tahoma"/>
            <family val="2"/>
          </rPr>
          <t>RCHOPx4 gave CR for 2 years.</t>
        </r>
        <r>
          <rPr>
            <sz val="8"/>
            <rFont val="Tahoma"/>
            <family val="0"/>
          </rPr>
          <t xml:space="preserve">
</t>
        </r>
      </text>
    </comment>
    <comment ref="M73" authorId="2">
      <text>
        <r>
          <rPr>
            <sz val="10"/>
            <rFont val="Tahoma"/>
            <family val="2"/>
          </rPr>
          <t>9/05 onc recommends RICE.</t>
        </r>
        <r>
          <rPr>
            <sz val="8"/>
            <rFont val="Tahoma"/>
            <family val="0"/>
          </rPr>
          <t xml:space="preserve">
</t>
        </r>
      </text>
    </comment>
    <comment ref="K73" authorId="2">
      <text>
        <r>
          <rPr>
            <sz val="8"/>
            <rFont val="Tahoma"/>
            <family val="0"/>
          </rPr>
          <t xml:space="preserve">Relapse after 2 years.
Lumps in neck, base of tongue and pharnynx.
TX: COPx2? and RCOP x4  took care of neck.
</t>
        </r>
      </text>
    </comment>
    <comment ref="I63" authorId="2">
      <text>
        <r>
          <rPr>
            <b/>
            <sz val="10"/>
            <rFont val="Tahoma"/>
            <family val="2"/>
          </rPr>
          <t xml:space="preserve">DIDDY- </t>
        </r>
        <r>
          <rPr>
            <sz val="10"/>
            <rFont val="Tahoma"/>
            <family val="2"/>
          </rPr>
          <t xml:space="preserve">
DX Blastic 02/99
TX CHOPx2 9/99
+ Alt Therapies
CR1</t>
        </r>
      </text>
    </comment>
    <comment ref="M63" authorId="2">
      <text>
        <r>
          <rPr>
            <sz val="10"/>
            <rFont val="Tahoma"/>
            <family val="2"/>
          </rPr>
          <t>03/03 reported alive and well. Didn’t like CHOP side effects.</t>
        </r>
        <r>
          <rPr>
            <sz val="8"/>
            <rFont val="Tahoma"/>
            <family val="0"/>
          </rPr>
          <t xml:space="preserve">
</t>
        </r>
        <r>
          <rPr>
            <sz val="10"/>
            <rFont val="Tahoma"/>
            <family val="2"/>
          </rPr>
          <t>Continued Alt TX</t>
        </r>
      </text>
    </comment>
    <comment ref="J41" authorId="2">
      <text>
        <r>
          <rPr>
            <sz val="10"/>
            <rFont val="Tahoma"/>
            <family val="2"/>
          </rPr>
          <t>Auto SCT 1999
CR1</t>
        </r>
        <r>
          <rPr>
            <sz val="8"/>
            <rFont val="Tahoma"/>
            <family val="0"/>
          </rPr>
          <t xml:space="preserve">
</t>
        </r>
      </text>
    </comment>
    <comment ref="M41" authorId="2">
      <text>
        <r>
          <rPr>
            <sz val="10"/>
            <rFont val="Tahoma"/>
            <family val="2"/>
          </rPr>
          <t xml:space="preserve">11/05
Low dose fractionated RCHOP and 1 year remission (anti angiogenesis). 
02/06 relapse- May completed another 3 mo low dose of Velcade, Cytoxin and R.Slight node decrease.
06/07 Had to have treatment again, starting in Feb.07.: weekly small dosages, for 3 months, of rituxan, Cytoxin and velcade. I tolerated it very well, no side effects.
However, My CT scan in May showed only slight shrinkage of the nodes.
Will be re-scanned in August, as the rituxan continues to work for
several months. I am also on interferon injections 3x/week, as well as various supplements prescribed by the naturopath. I still feel great. Consulted at Hutch and now alternative medivine only, acupuncture, Chinese medicine, naturopathy, and fractionated chemo.
</t>
        </r>
      </text>
    </comment>
    <comment ref="L41" authorId="2">
      <text>
        <r>
          <rPr>
            <sz val="10"/>
            <rFont val="Tahoma"/>
            <family val="2"/>
          </rPr>
          <t>Radiation to groin.
Sep 05 CT shows some spread. Small nodes.</t>
        </r>
        <r>
          <rPr>
            <sz val="8"/>
            <rFont val="Tahoma"/>
            <family val="0"/>
          </rPr>
          <t xml:space="preserve">
</t>
        </r>
        <r>
          <rPr>
            <sz val="10"/>
            <rFont val="Tahoma"/>
            <family val="2"/>
          </rPr>
          <t>No longer indolent.</t>
        </r>
      </text>
    </comment>
    <comment ref="I187" authorId="2">
      <text>
        <r>
          <rPr>
            <b/>
            <sz val="10"/>
            <rFont val="Tahoma"/>
            <family val="2"/>
          </rPr>
          <t xml:space="preserve">GEORGE </t>
        </r>
        <r>
          <rPr>
            <sz val="10"/>
            <rFont val="Tahoma"/>
            <family val="2"/>
          </rPr>
          <t>by wife Diane-
DX 03/04 Oncs said W&amp;W.
Didn’t seem right. 07/04 tests at MDA</t>
        </r>
        <r>
          <rPr>
            <sz val="8"/>
            <rFont val="Tahoma"/>
            <family val="0"/>
          </rPr>
          <t xml:space="preserve">
</t>
        </r>
        <r>
          <rPr>
            <sz val="10"/>
            <rFont val="Tahoma"/>
            <family val="2"/>
          </rPr>
          <t xml:space="preserve">RHCVAD CR1 </t>
        </r>
      </text>
    </comment>
    <comment ref="M187" authorId="2">
      <text>
        <r>
          <rPr>
            <sz val="10"/>
            <rFont val="Tahoma"/>
            <family val="2"/>
          </rPr>
          <t>June 2007 
Fine and in remission.</t>
        </r>
        <r>
          <rPr>
            <sz val="8"/>
            <rFont val="Tahoma"/>
            <family val="0"/>
          </rPr>
          <t xml:space="preserve">
</t>
        </r>
      </text>
    </comment>
    <comment ref="I347" authorId="2">
      <text>
        <r>
          <rPr>
            <b/>
            <sz val="10"/>
            <rFont val="Tahoma"/>
            <family val="2"/>
          </rPr>
          <t>RAY Y</t>
        </r>
        <r>
          <rPr>
            <sz val="10"/>
            <rFont val="Tahoma"/>
            <family val="2"/>
          </rPr>
          <t xml:space="preserve"> (Kendra Y posts for husband)-
DX 08/2005 bulky disease 
TX: RHCVAD x4 Rituxan maint.
CR 11/05 PN helped greatly by B6 and L-Glutamine.</t>
        </r>
        <r>
          <rPr>
            <sz val="8"/>
            <rFont val="Tahoma"/>
            <family val="0"/>
          </rPr>
          <t xml:space="preserve">
</t>
        </r>
      </text>
    </comment>
    <comment ref="K347" authorId="2">
      <text>
        <r>
          <rPr>
            <sz val="10"/>
            <rFont val="Tahoma"/>
            <family val="2"/>
          </rPr>
          <t>Relapse 02/07
peach size tumor involving his bowel wall and several others the size of walnuts
TX:  Revlimid trial Mayo. 
06/07 extreme fatigue and loss of appetite.  With his relapse the MCL is affecting his tonsils (new). Effects seem worse than HCVAD. Considering rad on tonsils.</t>
        </r>
        <r>
          <rPr>
            <sz val="8"/>
            <rFont val="Tahoma"/>
            <family val="0"/>
          </rPr>
          <t xml:space="preserve">
</t>
        </r>
        <r>
          <rPr>
            <sz val="10"/>
            <rFont val="Tahoma"/>
            <family val="2"/>
          </rPr>
          <t>Now off Revlimid due to node progression and some new ones. Considering Velcade + 2CdA
08/07 - Just finished his first week long cycle of 2CDA(Cladribine) and Rituxan.
10/07/07 - Switched to R-ICE, completed two rounds of R-ICE outpatient, CT shows disease is "stable" with no improvement.  Has now switched to Velcade, received first dose on 10-05-07. 
11/07/07 - Tonsils swelling together-  So to all you MCLers out there looking for another treatment option when others seem to be not working, resort back to an "old recipe" as Dr. Witzig calls it-CDE.  Cyclophosphamide, Doxorubicin, and Etoposide. Tonsils now shrinking.</t>
        </r>
      </text>
    </comment>
    <comment ref="L148" authorId="2">
      <text>
        <r>
          <rPr>
            <sz val="10"/>
            <rFont val="Tahoma"/>
            <family val="2"/>
          </rPr>
          <t>06/07 Stem Cell harvesting
 08/07 -21 Days post Auto SCT. 
I had a fever for a week, infectious Drs couldn't figure it out.
All OK now</t>
        </r>
      </text>
    </comment>
    <comment ref="L350" authorId="2">
      <text>
        <r>
          <rPr>
            <sz val="10"/>
            <rFont val="Tahoma"/>
            <family val="2"/>
          </rPr>
          <t>Relapse Apr 2006-subcutaneous lumps
TX: ESHAPx2 + Rituxan</t>
        </r>
        <r>
          <rPr>
            <sz val="8"/>
            <rFont val="Tahoma"/>
            <family val="0"/>
          </rPr>
          <t xml:space="preserve">
</t>
        </r>
      </text>
    </comment>
    <comment ref="K390" authorId="2">
      <text>
        <r>
          <rPr>
            <sz val="10"/>
            <rFont val="Tahoma"/>
            <family val="2"/>
          </rPr>
          <t>Relapse late 06.
Rituxan x8; Velcade x 4</t>
        </r>
        <r>
          <rPr>
            <sz val="8"/>
            <rFont val="Tahoma"/>
            <family val="0"/>
          </rPr>
          <t xml:space="preserve">
</t>
        </r>
      </text>
    </comment>
    <comment ref="M229" authorId="2">
      <text>
        <r>
          <rPr>
            <sz val="10"/>
            <rFont val="Tahoma"/>
            <family val="2"/>
          </rPr>
          <t xml:space="preserve">2/09/08
 Karl
also went to San Francisco and had a second opinion this last year and they
basically said the same. He is going to be in a clinical trial at City of
Hope with Rituxan and SAHA.  </t>
        </r>
      </text>
    </comment>
    <comment ref="I25" authorId="2">
      <text>
        <r>
          <rPr>
            <b/>
            <sz val="10"/>
            <rFont val="Tahoma"/>
            <family val="2"/>
          </rPr>
          <t>EILEEN-</t>
        </r>
        <r>
          <rPr>
            <b/>
            <sz val="8"/>
            <rFont val="Tahoma"/>
            <family val="0"/>
          </rPr>
          <t xml:space="preserve">
</t>
        </r>
        <r>
          <rPr>
            <sz val="8"/>
            <rFont val="Tahoma"/>
            <family val="2"/>
          </rPr>
          <t>Mis</t>
        </r>
        <r>
          <rPr>
            <sz val="10"/>
            <rFont val="Tahoma"/>
            <family val="2"/>
          </rPr>
          <t>DX w/ CLL in 1997</t>
        </r>
        <r>
          <rPr>
            <sz val="8"/>
            <rFont val="Tahoma"/>
            <family val="0"/>
          </rPr>
          <t xml:space="preserve">
</t>
        </r>
      </text>
    </comment>
    <comment ref="K25" authorId="2">
      <text>
        <r>
          <rPr>
            <sz val="10"/>
            <rFont val="Tahoma"/>
            <family val="2"/>
          </rPr>
          <t>Fall 2000 biopsy shows cancer around eyes.</t>
        </r>
        <r>
          <rPr>
            <sz val="8"/>
            <rFont val="Tahoma"/>
            <family val="0"/>
          </rPr>
          <t xml:space="preserve">
</t>
        </r>
      </text>
    </comment>
    <comment ref="M25" authorId="2">
      <text>
        <r>
          <rPr>
            <sz val="10"/>
            <rFont val="Tahoma"/>
            <family val="2"/>
          </rPr>
          <t>Active life and traveling 05/07.</t>
        </r>
        <r>
          <rPr>
            <sz val="8"/>
            <rFont val="Tahoma"/>
            <family val="0"/>
          </rPr>
          <t xml:space="preserve">
</t>
        </r>
      </text>
    </comment>
    <comment ref="L25" authorId="2">
      <text>
        <r>
          <rPr>
            <sz val="10"/>
            <rFont val="Tahoma"/>
            <family val="2"/>
          </rPr>
          <t>BMB shows MCL. Mitroxatrone x 6 and Fludarabine 09/01.
CR1.</t>
        </r>
        <r>
          <rPr>
            <sz val="8"/>
            <rFont val="Tahoma"/>
            <family val="0"/>
          </rPr>
          <t xml:space="preserve">
</t>
        </r>
      </text>
    </comment>
    <comment ref="M92" authorId="2">
      <text>
        <r>
          <rPr>
            <sz val="10"/>
            <rFont val="Tahoma"/>
            <family val="2"/>
          </rPr>
          <t>Fine 05/07</t>
        </r>
        <r>
          <rPr>
            <sz val="8"/>
            <rFont val="Tahoma"/>
            <family val="0"/>
          </rPr>
          <t xml:space="preserve">
</t>
        </r>
      </text>
    </comment>
    <comment ref="M154" authorId="2">
      <text>
        <r>
          <rPr>
            <sz val="10"/>
            <rFont val="Tahoma"/>
            <family val="2"/>
          </rPr>
          <t xml:space="preserve">08/07 Update
Post transplant Pulmonary Thrombosis, partial paralysis L3 and below, PFO closure with Amplatzer. Prostatectomy - cancer 4/2007. Fully recovered 6/2007.
</t>
        </r>
        <r>
          <rPr>
            <sz val="8"/>
            <rFont val="Tahoma"/>
            <family val="0"/>
          </rPr>
          <t xml:space="preserve">
</t>
        </r>
      </text>
    </comment>
    <comment ref="I148" authorId="2">
      <text>
        <r>
          <rPr>
            <b/>
            <sz val="10"/>
            <rFont val="Tahoma"/>
            <family val="2"/>
          </rPr>
          <t>ROXANNE S.-</t>
        </r>
        <r>
          <rPr>
            <sz val="10"/>
            <rFont val="Tahoma"/>
            <family val="2"/>
          </rPr>
          <t xml:space="preserve">
DX 06/2003 Stg IV, BM &amp; Spleen involvement. Low grade.
TX: RCHOPx6, R maint 1/03-11/06</t>
        </r>
        <r>
          <rPr>
            <sz val="8"/>
            <rFont val="Tahoma"/>
            <family val="0"/>
          </rPr>
          <t xml:space="preserve">
</t>
        </r>
      </text>
    </comment>
    <comment ref="M318" authorId="2">
      <text>
        <r>
          <rPr>
            <sz val="10"/>
            <rFont val="Tahoma"/>
            <family val="2"/>
          </rPr>
          <t>Lou died July 3, 06
Shortly after DX
Lung Failure</t>
        </r>
      </text>
    </comment>
    <comment ref="K148" authorId="2">
      <text>
        <r>
          <rPr>
            <sz val="10"/>
            <rFont val="Tahoma"/>
            <family val="2"/>
          </rPr>
          <t xml:space="preserve">9/06 5 inches colon out.
RVelcadex4 </t>
        </r>
        <r>
          <rPr>
            <sz val="8"/>
            <rFont val="Tahoma"/>
            <family val="0"/>
          </rPr>
          <t xml:space="preserve">
</t>
        </r>
      </text>
    </comment>
    <comment ref="M111" authorId="2">
      <text>
        <r>
          <rPr>
            <sz val="10"/>
            <rFont val="Tahoma"/>
            <family val="2"/>
          </rPr>
          <t>Still CR 10/04</t>
        </r>
        <r>
          <rPr>
            <sz val="8"/>
            <rFont val="Tahoma"/>
            <family val="0"/>
          </rPr>
          <t xml:space="preserve">
</t>
        </r>
      </text>
    </comment>
    <comment ref="J111" authorId="2">
      <text>
        <r>
          <rPr>
            <sz val="10"/>
            <rFont val="Tahoma"/>
            <family val="2"/>
          </rPr>
          <t>CR1 06/03</t>
        </r>
        <r>
          <rPr>
            <sz val="8"/>
            <rFont val="Tahoma"/>
            <family val="0"/>
          </rPr>
          <t xml:space="preserve">
</t>
        </r>
      </text>
    </comment>
    <comment ref="M178" authorId="2">
      <text>
        <r>
          <rPr>
            <sz val="10"/>
            <rFont val="Tahoma"/>
            <family val="2"/>
          </rPr>
          <t>10/06
Symptom free.</t>
        </r>
        <r>
          <rPr>
            <sz val="8"/>
            <rFont val="Tahoma"/>
            <family val="0"/>
          </rPr>
          <t xml:space="preserve">
</t>
        </r>
      </text>
    </comment>
    <comment ref="I258" authorId="2">
      <text>
        <r>
          <rPr>
            <b/>
            <sz val="10"/>
            <rFont val="Tahoma"/>
            <family val="2"/>
          </rPr>
          <t>CHUCK W-</t>
        </r>
        <r>
          <rPr>
            <sz val="10"/>
            <rFont val="Tahoma"/>
            <family val="2"/>
          </rPr>
          <t xml:space="preserve">
DX 10/06 Stg III
TX: NCI Trial 01/07 DA-EPOCH+R+Velcade
Withdrew 05/07 due to severe PN (got 7 shots Velcade) will finish later. Pain only in forearm.</t>
        </r>
        <r>
          <rPr>
            <sz val="8"/>
            <rFont val="Tahoma"/>
            <family val="0"/>
          </rPr>
          <t xml:space="preserve">
</t>
        </r>
      </text>
    </comment>
    <comment ref="M258" authorId="2">
      <text>
        <r>
          <rPr>
            <sz val="10"/>
            <rFont val="Tahoma"/>
            <family val="2"/>
          </rPr>
          <t>05/07: Continuing DA-EPOCH+R+Velcade (Now minus Velcade) Finished all the six cycles, but 4, 5 &amp; 6 had no vincristine, and 5 &amp; 6 
had no Velcade.
On 06/07 had to drop Velcade due to PN too bad. In CR though. Not able to drive yet. Some hand dexterity returning in 07/2007</t>
        </r>
      </text>
    </comment>
    <comment ref="M249" authorId="2">
      <text>
        <r>
          <rPr>
            <sz val="10"/>
            <rFont val="Tahoma"/>
            <family val="2"/>
          </rPr>
          <t xml:space="preserve">2/06/08
I just returned from my second 90 day checkup at MD Anderson following an AutoSCT at the end of June 07.  CAT and PET scans showed no change from previous checkups which was great news.  I have been taken off all meds and have no restriction of activity...more good news. 
6/15/08
I had my last scans at MDA in
early May and all still looks good.  I go back in Aug for the  last 90 day interval tests and the schedule will be increased to every 6 months if these look good.  The only additional test to be done in August will be a bone marrow biopsy which has not been accomplished since my auto stem cell transplant in June of 07.  I have been off any medications since Jan 08 and my only residual problem is very slight neuropathy in my toes which was actually caused by my initial chemo (RCHOP).
</t>
        </r>
      </text>
    </comment>
    <comment ref="M235" authorId="2">
      <text>
        <r>
          <rPr>
            <sz val="10"/>
            <rFont val="Tahoma"/>
            <family val="2"/>
          </rPr>
          <t>06/07 in remission.</t>
        </r>
        <r>
          <rPr>
            <sz val="8"/>
            <rFont val="Tahoma"/>
            <family val="0"/>
          </rPr>
          <t xml:space="preserve">
</t>
        </r>
      </text>
    </comment>
    <comment ref="I170" authorId="2">
      <text>
        <r>
          <rPr>
            <b/>
            <sz val="10"/>
            <rFont val="Tahoma"/>
            <family val="2"/>
          </rPr>
          <t xml:space="preserve">Jay J-
</t>
        </r>
        <r>
          <rPr>
            <sz val="10"/>
            <rFont val="Tahoma"/>
            <family val="2"/>
          </rPr>
          <t>DX 2004
RHCVAD x 5    10/04 through 02/05
Pulmonary fibrosis.</t>
        </r>
        <r>
          <rPr>
            <sz val="8"/>
            <rFont val="Tahoma"/>
            <family val="0"/>
          </rPr>
          <t xml:space="preserve">
</t>
        </r>
      </text>
    </comment>
    <comment ref="M170" authorId="2">
      <text>
        <r>
          <rPr>
            <sz val="10"/>
            <rFont val="Tahoma"/>
            <family val="2"/>
          </rPr>
          <t>06/07 in remission</t>
        </r>
        <r>
          <rPr>
            <sz val="8"/>
            <rFont val="Tahoma"/>
            <family val="0"/>
          </rPr>
          <t xml:space="preserve">
</t>
        </r>
      </text>
    </comment>
    <comment ref="I286" authorId="2">
      <text>
        <r>
          <rPr>
            <b/>
            <sz val="10"/>
            <rFont val="Tahoma"/>
            <family val="2"/>
          </rPr>
          <t>BRAD W-</t>
        </r>
        <r>
          <rPr>
            <b/>
            <sz val="8"/>
            <rFont val="Tahoma"/>
            <family val="0"/>
          </rPr>
          <t xml:space="preserve">
</t>
        </r>
        <r>
          <rPr>
            <sz val="10"/>
            <rFont val="Tahoma"/>
            <family val="2"/>
          </rPr>
          <t>DX: Mar 07 Blastoid Stg IV 60% BMI</t>
        </r>
        <r>
          <rPr>
            <sz val="8"/>
            <rFont val="Tahoma"/>
            <family val="0"/>
          </rPr>
          <t xml:space="preserve">
</t>
        </r>
        <r>
          <rPr>
            <sz val="10"/>
            <rFont val="Tahoma"/>
            <family val="2"/>
          </rPr>
          <t>TX: RHCVAD(ababab) +Velcade in  process
CR1 after ab treatments. Colon clear.
12/07 - still CR</t>
        </r>
      </text>
    </comment>
    <comment ref="M228" authorId="2">
      <text>
        <r>
          <rPr>
            <sz val="10"/>
            <rFont val="Tahoma"/>
            <family val="2"/>
          </rPr>
          <t>Plan RHCVAD MDA</t>
        </r>
        <r>
          <rPr>
            <sz val="8"/>
            <rFont val="Tahoma"/>
            <family val="0"/>
          </rPr>
          <t xml:space="preserve">
</t>
        </r>
      </text>
    </comment>
    <comment ref="I112" authorId="2">
      <text>
        <r>
          <rPr>
            <b/>
            <sz val="10"/>
            <rFont val="Tahoma"/>
            <family val="2"/>
          </rPr>
          <t xml:space="preserve">JERRY D-
</t>
        </r>
        <r>
          <rPr>
            <sz val="10"/>
            <rFont val="Tahoma"/>
            <family val="2"/>
          </rPr>
          <t>DX 2002 IVB Splenomegaly, 40% BMI</t>
        </r>
        <r>
          <rPr>
            <sz val="8"/>
            <rFont val="Tahoma"/>
            <family val="0"/>
          </rPr>
          <t xml:space="preserve">
TX: RCHOPx7 </t>
        </r>
      </text>
    </comment>
    <comment ref="J112" authorId="2">
      <text>
        <r>
          <rPr>
            <sz val="10"/>
            <rFont val="Tahoma"/>
            <family val="2"/>
          </rPr>
          <t>Auto SCT May 03</t>
        </r>
        <r>
          <rPr>
            <sz val="8"/>
            <rFont val="Tahoma"/>
            <family val="0"/>
          </rPr>
          <t xml:space="preserve">
</t>
        </r>
      </text>
    </comment>
    <comment ref="M112" authorId="2">
      <text>
        <r>
          <rPr>
            <sz val="10"/>
            <rFont val="Tahoma"/>
            <family val="2"/>
          </rPr>
          <t>May 05 Relapse
Began Rvelcade x 8</t>
        </r>
      </text>
    </comment>
    <comment ref="I329" authorId="2">
      <text>
        <r>
          <rPr>
            <b/>
            <sz val="10"/>
            <rFont val="Tahoma"/>
            <family val="2"/>
          </rPr>
          <t>Robbie L. (si)-</t>
        </r>
        <r>
          <rPr>
            <sz val="10"/>
            <rFont val="Tahoma"/>
            <family val="2"/>
          </rPr>
          <t xml:space="preserve">
DX: 2003
TX: ?</t>
        </r>
        <r>
          <rPr>
            <sz val="8"/>
            <rFont val="Tahoma"/>
            <family val="0"/>
          </rPr>
          <t xml:space="preserve">
</t>
        </r>
      </text>
    </comment>
    <comment ref="M329" authorId="2">
      <text>
        <r>
          <rPr>
            <sz val="10"/>
            <rFont val="Tahoma"/>
            <family val="2"/>
          </rPr>
          <t>Died Sep 3, 2005</t>
        </r>
        <r>
          <rPr>
            <sz val="8"/>
            <rFont val="Tahoma"/>
            <family val="0"/>
          </rPr>
          <t xml:space="preserve">
</t>
        </r>
      </text>
    </comment>
    <comment ref="I106" authorId="2">
      <text>
        <r>
          <rPr>
            <sz val="10"/>
            <rFont val="Tahoma"/>
            <family val="2"/>
          </rPr>
          <t>KATHY for father
DX: Summer 2002 Blastic
TX: Immed. started RHCVAD completed summer 03</t>
        </r>
        <r>
          <rPr>
            <sz val="8"/>
            <rFont val="Tahoma"/>
            <family val="0"/>
          </rPr>
          <t xml:space="preserve">
</t>
        </r>
      </text>
    </comment>
    <comment ref="K106" authorId="2">
      <text>
        <r>
          <rPr>
            <sz val="10"/>
            <rFont val="Tahoma"/>
            <family val="2"/>
          </rPr>
          <t>Relapse 12/05</t>
        </r>
        <r>
          <rPr>
            <sz val="8"/>
            <rFont val="Tahoma"/>
            <family val="0"/>
          </rPr>
          <t xml:space="preserve">
</t>
        </r>
        <r>
          <rPr>
            <sz val="10"/>
            <rFont val="Tahoma"/>
            <family val="2"/>
          </rPr>
          <t xml:space="preserve">Tumors grew slowly in groin over 2006.
Unrel back surgery 11/06. </t>
        </r>
        <r>
          <rPr>
            <sz val="8"/>
            <rFont val="Tahoma"/>
            <family val="0"/>
          </rPr>
          <t xml:space="preserve">
</t>
        </r>
      </text>
    </comment>
    <comment ref="M106" authorId="2">
      <text>
        <r>
          <rPr>
            <sz val="10"/>
            <rFont val="Tahoma"/>
            <family val="2"/>
          </rPr>
          <t>May 2007 found tumors had SHRUNK slightly. Starts Velcade 06/07</t>
        </r>
        <r>
          <rPr>
            <sz val="8"/>
            <rFont val="Tahoma"/>
            <family val="0"/>
          </rPr>
          <t xml:space="preserve">
</t>
        </r>
      </text>
    </comment>
    <comment ref="I188" authorId="2">
      <text>
        <r>
          <rPr>
            <b/>
            <sz val="10"/>
            <rFont val="Tahoma"/>
            <family val="2"/>
          </rPr>
          <t xml:space="preserve">NANCY UNK-
</t>
        </r>
        <r>
          <rPr>
            <sz val="10"/>
            <rFont val="Tahoma"/>
            <family val="2"/>
          </rPr>
          <t>DX MAR 2004
TX: RHCVAD</t>
        </r>
        <r>
          <rPr>
            <sz val="8"/>
            <rFont val="Tahoma"/>
            <family val="0"/>
          </rPr>
          <t xml:space="preserve">
</t>
        </r>
      </text>
    </comment>
    <comment ref="M188" authorId="2">
      <text>
        <r>
          <rPr>
            <sz val="10"/>
            <rFont val="Tahoma"/>
            <family val="2"/>
          </rPr>
          <t>Just got new clean PET 06/07</t>
        </r>
        <r>
          <rPr>
            <sz val="8"/>
            <rFont val="Tahoma"/>
            <family val="0"/>
          </rPr>
          <t xml:space="preserve">
</t>
        </r>
      </text>
    </comment>
    <comment ref="K126" authorId="2">
      <text>
        <r>
          <rPr>
            <sz val="10"/>
            <rFont val="Tahoma"/>
            <family val="2"/>
          </rPr>
          <t>Relapse Winter 05. Repeated ;pw dose chemo and hyperthermia + R.CR2 May 06</t>
        </r>
        <r>
          <rPr>
            <sz val="8"/>
            <rFont val="Tahoma"/>
            <family val="0"/>
          </rPr>
          <t xml:space="preserve">
</t>
        </r>
      </text>
    </comment>
    <comment ref="I245" authorId="2">
      <text>
        <r>
          <rPr>
            <b/>
            <sz val="10"/>
            <rFont val="Tahoma"/>
            <family val="2"/>
          </rPr>
          <t>THOMAS-</t>
        </r>
        <r>
          <rPr>
            <sz val="8"/>
            <rFont val="Tahoma"/>
            <family val="0"/>
          </rPr>
          <t xml:space="preserve">
</t>
        </r>
        <r>
          <rPr>
            <sz val="10"/>
            <rFont val="Tahoma"/>
            <family val="2"/>
          </rPr>
          <t>DX: 11/2006 Stg IV 25% BMI
TX: Completed 4 cycles RHCVAD</t>
        </r>
        <r>
          <rPr>
            <sz val="8"/>
            <rFont val="Tahoma"/>
            <family val="0"/>
          </rPr>
          <t xml:space="preserve">
</t>
        </r>
      </text>
    </comment>
    <comment ref="I204" authorId="2">
      <text>
        <r>
          <rPr>
            <b/>
            <sz val="10"/>
            <rFont val="Tahoma"/>
            <family val="2"/>
          </rPr>
          <t>DEBBIE H for father-</t>
        </r>
        <r>
          <rPr>
            <b/>
            <sz val="8"/>
            <rFont val="Tahoma"/>
            <family val="0"/>
          </rPr>
          <t xml:space="preserve">
</t>
        </r>
        <r>
          <rPr>
            <sz val="10"/>
            <rFont val="Tahoma"/>
            <family val="2"/>
          </rPr>
          <t>DX: 2005?
TX: RHCVADx4 early 06</t>
        </r>
        <r>
          <rPr>
            <b/>
            <sz val="8"/>
            <rFont val="Tahoma"/>
            <family val="0"/>
          </rPr>
          <t xml:space="preserve">
</t>
        </r>
        <r>
          <rPr>
            <sz val="8"/>
            <rFont val="Tahoma"/>
            <family val="0"/>
          </rPr>
          <t xml:space="preserve">
</t>
        </r>
      </text>
    </comment>
    <comment ref="M204" authorId="2">
      <text>
        <r>
          <rPr>
            <sz val="10"/>
            <rFont val="Tahoma"/>
            <family val="2"/>
          </rPr>
          <t>Considering Rituxan to get CR 08/06</t>
        </r>
        <r>
          <rPr>
            <sz val="8"/>
            <rFont val="Tahoma"/>
            <family val="0"/>
          </rPr>
          <t xml:space="preserve">
</t>
        </r>
      </text>
    </comment>
    <comment ref="I160" authorId="2">
      <text>
        <r>
          <rPr>
            <b/>
            <sz val="10"/>
            <rFont val="Tahoma"/>
            <family val="2"/>
          </rPr>
          <t>CHESTER (JANUSH) C-</t>
        </r>
        <r>
          <rPr>
            <sz val="10"/>
            <rFont val="Tahoma"/>
            <family val="2"/>
          </rPr>
          <t xml:space="preserve">
DX: Dec 04 Stg III
TX: 4 Rounds HCVAD
Complications of stroke, infections and anemia.
CR1 Jan 06</t>
        </r>
        <r>
          <rPr>
            <sz val="8"/>
            <rFont val="Tahoma"/>
            <family val="0"/>
          </rPr>
          <t xml:space="preserve">
</t>
        </r>
      </text>
    </comment>
    <comment ref="M160" authorId="2">
      <text>
        <r>
          <rPr>
            <sz val="10"/>
            <rFont val="Tahoma"/>
            <family val="2"/>
          </rPr>
          <t>Still CR at 06/07</t>
        </r>
        <r>
          <rPr>
            <sz val="8"/>
            <rFont val="Tahoma"/>
            <family val="0"/>
          </rPr>
          <t xml:space="preserve">
</t>
        </r>
      </text>
    </comment>
    <comment ref="I210" authorId="2">
      <text>
        <r>
          <rPr>
            <b/>
            <sz val="10"/>
            <rFont val="Tahoma"/>
            <family val="2"/>
          </rPr>
          <t xml:space="preserve">J. MICHAEL L-
</t>
        </r>
        <r>
          <rPr>
            <sz val="10"/>
            <rFont val="Tahoma"/>
            <family val="2"/>
          </rPr>
          <t>DX: May 2005</t>
        </r>
        <r>
          <rPr>
            <sz val="8"/>
            <rFont val="Tahoma"/>
            <family val="0"/>
          </rPr>
          <t xml:space="preserve">
TX: ??</t>
        </r>
      </text>
    </comment>
    <comment ref="J210" authorId="2">
      <text>
        <r>
          <rPr>
            <sz val="10"/>
            <rFont val="Tahoma"/>
            <family val="2"/>
          </rPr>
          <t>CR1 June 2006</t>
        </r>
        <r>
          <rPr>
            <sz val="8"/>
            <rFont val="Tahoma"/>
            <family val="0"/>
          </rPr>
          <t xml:space="preserve">
</t>
        </r>
      </text>
    </comment>
    <comment ref="M210" authorId="2">
      <text>
        <r>
          <rPr>
            <sz val="10"/>
            <rFont val="Tahoma"/>
            <family val="2"/>
          </rPr>
          <t>Still CR April 2007</t>
        </r>
        <r>
          <rPr>
            <sz val="8"/>
            <rFont val="Tahoma"/>
            <family val="0"/>
          </rPr>
          <t xml:space="preserve">
</t>
        </r>
      </text>
    </comment>
    <comment ref="I254" authorId="2">
      <text>
        <r>
          <rPr>
            <b/>
            <sz val="10"/>
            <rFont val="Tahoma"/>
            <family val="2"/>
          </rPr>
          <t>FRANK S.-</t>
        </r>
        <r>
          <rPr>
            <sz val="10"/>
            <rFont val="Tahoma"/>
            <family val="2"/>
          </rPr>
          <t xml:space="preserve">
DX: 10/06 Stg IV with BMI.</t>
        </r>
        <r>
          <rPr>
            <sz val="8"/>
            <rFont val="Tahoma"/>
            <family val="0"/>
          </rPr>
          <t xml:space="preserve">
</t>
        </r>
        <r>
          <rPr>
            <sz val="10"/>
            <rFont val="Tahoma"/>
            <family val="2"/>
          </rPr>
          <t>TX: RCHOPx6  CR</t>
        </r>
      </text>
    </comment>
    <comment ref="M254" authorId="2">
      <text>
        <r>
          <rPr>
            <sz val="10"/>
            <rFont val="Tahoma"/>
            <family val="2"/>
          </rPr>
          <t xml:space="preserve">In CR since chemo ended in Feb 2007
Oct 2007 - Started ONTAK at the Nevada Cancer Institute . Took it for 4 months </t>
        </r>
        <r>
          <rPr>
            <sz val="8"/>
            <rFont val="Tahoma"/>
            <family val="0"/>
          </rPr>
          <t xml:space="preserve">
</t>
        </r>
        <r>
          <rPr>
            <sz val="10"/>
            <rFont val="Tahoma"/>
            <family val="2"/>
          </rPr>
          <t xml:space="preserve">6/26/08 - Dr. Dang advised stopping the Ontak and preparing for a MUD mini allo.
Frank then had 3 courses of R ICE which put him back into remission.  No bone marrow involvement and no 11:14 translocation showing up on the FISH or Flow Cytometry.
He was admitted to Karmanos on 6/19/08 and had 5 sessions of Fludarabine, 1 Melphalon, TBI and will receive his 10/10 unrelated donor cells tonight at midnight.  Apparently they are being flown in and won't arrive until 9:30 tonight.
</t>
        </r>
      </text>
    </comment>
    <comment ref="K39" authorId="2">
      <text>
        <r>
          <rPr>
            <sz val="10"/>
            <rFont val="Tahoma"/>
            <family val="2"/>
          </rPr>
          <t>Fall 2005 took off Rituxan - worried getting immunity to it.</t>
        </r>
        <r>
          <rPr>
            <sz val="8"/>
            <rFont val="Tahoma"/>
            <family val="0"/>
          </rPr>
          <t xml:space="preserve">
</t>
        </r>
      </text>
    </comment>
    <comment ref="I240" authorId="2">
      <text>
        <r>
          <rPr>
            <b/>
            <sz val="10"/>
            <rFont val="Tahoma"/>
            <family val="2"/>
          </rPr>
          <t>LUDDY-</t>
        </r>
        <r>
          <rPr>
            <sz val="10"/>
            <rFont val="Tahoma"/>
            <family val="2"/>
          </rPr>
          <t xml:space="preserve">
DX: Sep 06 Stg IV 85% BMI
TX: RCHOPx6</t>
        </r>
        <r>
          <rPr>
            <sz val="8"/>
            <rFont val="Tahoma"/>
            <family val="0"/>
          </rPr>
          <t xml:space="preserve">
</t>
        </r>
      </text>
    </comment>
    <comment ref="M240" authorId="2">
      <text>
        <r>
          <rPr>
            <sz val="10"/>
            <rFont val="Tahoma"/>
            <family val="2"/>
          </rPr>
          <t>June 2007 CR1 continues</t>
        </r>
        <r>
          <rPr>
            <sz val="8"/>
            <rFont val="Tahoma"/>
            <family val="0"/>
          </rPr>
          <t xml:space="preserve">
</t>
        </r>
      </text>
    </comment>
    <comment ref="J366" authorId="2">
      <text>
        <r>
          <rPr>
            <sz val="10"/>
            <rFont val="Tahoma"/>
            <family val="2"/>
          </rPr>
          <t>Relapse 12/02
Rad neck 05/03</t>
        </r>
        <r>
          <rPr>
            <sz val="8"/>
            <rFont val="Tahoma"/>
            <family val="0"/>
          </rPr>
          <t xml:space="preserve">
</t>
        </r>
      </text>
    </comment>
    <comment ref="K366" authorId="2">
      <text>
        <r>
          <rPr>
            <sz val="10"/>
            <rFont val="Tahoma"/>
            <family val="2"/>
          </rPr>
          <t>08/03 R + Thalidomide</t>
        </r>
        <r>
          <rPr>
            <sz val="8"/>
            <rFont val="Tahoma"/>
            <family val="0"/>
          </rPr>
          <t xml:space="preserve">
</t>
        </r>
        <r>
          <rPr>
            <sz val="10"/>
            <rFont val="Tahoma"/>
            <family val="2"/>
          </rPr>
          <t>Progression. Then Rad +R and then RCHOP. Then C+pento where reductions last just few days. Same with IE.
 Nov 04 Ixabepilone trial helped but MCL has transformed.</t>
        </r>
      </text>
    </comment>
    <comment ref="I123" authorId="2">
      <text>
        <r>
          <rPr>
            <b/>
            <sz val="10"/>
            <rFont val="Tahoma"/>
            <family val="2"/>
          </rPr>
          <t xml:space="preserve">MORTON P-
</t>
        </r>
        <r>
          <rPr>
            <sz val="10"/>
            <rFont val="Tahoma"/>
            <family val="2"/>
          </rPr>
          <t>Dx Jan 2002
TX: Vaccine trial (prep with CHOP).
No results.</t>
        </r>
        <r>
          <rPr>
            <sz val="8"/>
            <rFont val="Tahoma"/>
            <family val="0"/>
          </rPr>
          <t xml:space="preserve">
</t>
        </r>
      </text>
    </comment>
    <comment ref="J123" authorId="2">
      <text>
        <r>
          <rPr>
            <sz val="10"/>
            <rFont val="Tahoma"/>
            <family val="2"/>
          </rPr>
          <t xml:space="preserve">Genasense trial brought remission but chronic back and groin discomfort. </t>
        </r>
        <r>
          <rPr>
            <sz val="8"/>
            <rFont val="Tahoma"/>
            <family val="0"/>
          </rPr>
          <t xml:space="preserve">
</t>
        </r>
      </text>
    </comment>
    <comment ref="M123" authorId="2">
      <text>
        <r>
          <rPr>
            <sz val="10"/>
            <rFont val="Tahoma"/>
            <family val="2"/>
          </rPr>
          <t>Torso discomfort and some PN. Still CR.</t>
        </r>
        <r>
          <rPr>
            <sz val="8"/>
            <rFont val="Tahoma"/>
            <family val="0"/>
          </rPr>
          <t xml:space="preserve">
</t>
        </r>
      </text>
    </comment>
    <comment ref="I252" authorId="2">
      <text>
        <r>
          <rPr>
            <b/>
            <sz val="10"/>
            <rFont val="Tahoma"/>
            <family val="2"/>
          </rPr>
          <t>KATHY R-</t>
        </r>
        <r>
          <rPr>
            <sz val="10"/>
            <rFont val="Tahoma"/>
            <family val="2"/>
          </rPr>
          <t xml:space="preserve">
DX: Jan 2006
TX: RCHOPx6 CR1
10/06 Auto SCT </t>
        </r>
        <r>
          <rPr>
            <sz val="8"/>
            <rFont val="Tahoma"/>
            <family val="0"/>
          </rPr>
          <t xml:space="preserve">
</t>
        </r>
      </text>
    </comment>
    <comment ref="M252" authorId="2">
      <text>
        <r>
          <rPr>
            <sz val="10"/>
            <rFont val="Tahoma"/>
            <family val="2"/>
          </rPr>
          <t>06/07 Still CR. R maint. 4x every 6 mos -Hair grew out for sons wedding.</t>
        </r>
        <r>
          <rPr>
            <sz val="8"/>
            <rFont val="Tahoma"/>
            <family val="0"/>
          </rPr>
          <t xml:space="preserve">
</t>
        </r>
        <r>
          <rPr>
            <sz val="10"/>
            <rFont val="Tahoma"/>
            <family val="2"/>
          </rPr>
          <t xml:space="preserve"> Still in CR and I just finished my first year of every 6  month maintenance
treatments of Rituxan</t>
        </r>
      </text>
    </comment>
    <comment ref="I128" authorId="2">
      <text>
        <r>
          <rPr>
            <b/>
            <sz val="10"/>
            <rFont val="Tahoma"/>
            <family val="2"/>
          </rPr>
          <t>BETTE B</t>
        </r>
        <r>
          <rPr>
            <sz val="10"/>
            <rFont val="Tahoma"/>
            <family val="2"/>
          </rPr>
          <t>-
DX: 08/03 Stg IV
TX: RCHOPx6?
Sep-Dec 2003 CR1</t>
        </r>
        <r>
          <rPr>
            <sz val="8"/>
            <rFont val="Tahoma"/>
            <family val="0"/>
          </rPr>
          <t xml:space="preserve">
</t>
        </r>
      </text>
    </comment>
    <comment ref="J128" authorId="2">
      <text>
        <r>
          <rPr>
            <sz val="10"/>
            <rFont val="Tahoma"/>
            <family val="2"/>
          </rPr>
          <t>TX: Auto SCT Mar 2004
Mini Allo SCT May 2004</t>
        </r>
        <r>
          <rPr>
            <sz val="8"/>
            <rFont val="Tahoma"/>
            <family val="0"/>
          </rPr>
          <t xml:space="preserve">
</t>
        </r>
        <r>
          <rPr>
            <sz val="10"/>
            <rFont val="Tahoma"/>
            <family val="2"/>
          </rPr>
          <t>Relapse until GVHD developed Mar 05 which caused remission.</t>
        </r>
      </text>
    </comment>
    <comment ref="M128" authorId="2">
      <text>
        <r>
          <rPr>
            <sz val="10"/>
            <rFont val="Tahoma"/>
            <family val="2"/>
          </rPr>
          <t>Still in remission</t>
        </r>
        <r>
          <rPr>
            <sz val="8"/>
            <rFont val="Tahoma"/>
            <family val="0"/>
          </rPr>
          <t xml:space="preserve">
2007</t>
        </r>
      </text>
    </comment>
    <comment ref="I179" authorId="2">
      <text>
        <r>
          <rPr>
            <sz val="10"/>
            <rFont val="Tahoma"/>
            <family val="2"/>
          </rPr>
          <t>PENLGRIF-
DX: June 2004 Stg IV nodes &amp; spleen
TX: RCHOP CR1 Sep 04</t>
        </r>
        <r>
          <rPr>
            <sz val="8"/>
            <rFont val="Tahoma"/>
            <family val="0"/>
          </rPr>
          <t xml:space="preserve">
</t>
        </r>
      </text>
    </comment>
    <comment ref="M179" authorId="2">
      <text>
        <r>
          <rPr>
            <sz val="10"/>
            <rFont val="Tahoma"/>
            <family val="2"/>
          </rPr>
          <t>Relapsed and taking R-ICE chemo.</t>
        </r>
        <r>
          <rPr>
            <sz val="8"/>
            <rFont val="Tahoma"/>
            <family val="0"/>
          </rPr>
          <t xml:space="preserve">
</t>
        </r>
      </text>
    </comment>
    <comment ref="AA5" authorId="0">
      <text>
        <r>
          <rPr>
            <b/>
            <sz val="10"/>
            <color indexed="48"/>
            <rFont val="Tahoma"/>
            <family val="2"/>
          </rPr>
          <t>IF YOU CAN'T SEE ENTIRE ABBREVIATION LIST OR WANT TO FREEZE IT OPEN - CLICK RIGHT 
ON THIS YELLOW CELL AND THEN CLICK LEFT ON [</t>
        </r>
        <r>
          <rPr>
            <b/>
            <u val="single"/>
            <sz val="10"/>
            <color indexed="48"/>
            <rFont val="Tahoma"/>
            <family val="2"/>
          </rPr>
          <t>E</t>
        </r>
        <r>
          <rPr>
            <b/>
            <sz val="10"/>
            <color indexed="48"/>
            <rFont val="Tahoma"/>
            <family val="2"/>
          </rPr>
          <t xml:space="preserve">dit Comment]
THEN USE SCROLL BAR AT THE RIGHT </t>
        </r>
        <r>
          <rPr>
            <b/>
            <sz val="10"/>
            <color indexed="57"/>
            <rFont val="Tahoma"/>
            <family val="2"/>
          </rPr>
          <t>(A BUNCH OF DEFINITIONS ARE AT</t>
        </r>
        <r>
          <rPr>
            <b/>
            <sz val="10"/>
            <color indexed="48"/>
            <rFont val="Tahoma"/>
            <family val="2"/>
          </rPr>
          <t xml:space="preserve"> http://www.mtdaily.com/mt1/lists/chemo.html </t>
        </r>
        <r>
          <rPr>
            <b/>
            <sz val="10"/>
            <color indexed="57"/>
            <rFont val="Tahoma"/>
            <family val="2"/>
          </rPr>
          <t>)</t>
        </r>
        <r>
          <rPr>
            <sz val="10"/>
            <rFont val="Tahoma"/>
            <family val="0"/>
          </rPr>
          <t xml:space="preserve">
2CdA - Cladribine (also called Leustatin) - a chemo drug-one of the newest which has been in use for only a few years.
ALC - Absolute Lymphocyte count
B2M - Beta2 Microglobulin  
BEAM - (bis-chloronitrosourea. carmustine, etoposide, cytarabine, melphalan         
BMB - Bone Marrow Biopsy            
BMI - Bone Marrow Involvement           
BMR - Basal Metabolic Rate (BMR is also a chemotherapy protocol)       
BMT - Bone Marrow Transplant           
BTW - By The Way            
CBC - Complete Blood Count           
CHEMO - Chemotherapy           
CI - Confidence Interval (how sure one is the results are accurate. p = 0.05 is a 5% chance of being wrong)  
CINV - Chemotherapy Induced Vomiting and Nausea         
CLL - Chronic Lymphocytic Leukaemia (see also SLL which is the same disease)      
CNS - Central Nervous System           
CR - Complete remission (or complete response)         
CRu - Complete response unconfirmed.          
CSF - Cerebral-Spinal Fluid            
DIFF or Differential - a count of all the individual white blood types not just a total count. (Done during a CBC)   
DLI - Donor Leukocyte Infusion (or Donor Lymphocyte Infusion)        
DX - Diagnosis             
EFS - Event free survival (something bad happened, not necessarily NHL)       
ENT - Ears Nose and Throat specialist
</t>
        </r>
        <r>
          <rPr>
            <sz val="10"/>
            <rFont val="Tahoma"/>
            <family val="2"/>
          </rPr>
          <t xml:space="preserve"> EPOCH</t>
        </r>
        <r>
          <rPr>
            <b/>
            <sz val="10"/>
            <rFont val="Tahoma"/>
            <family val="2"/>
          </rPr>
          <t xml:space="preserve"> </t>
        </r>
        <r>
          <rPr>
            <sz val="10"/>
            <rFont val="Tahoma"/>
            <family val="0"/>
          </rPr>
          <t xml:space="preserve">- A chemothreapy with the following ingredients:
 </t>
        </r>
        <r>
          <rPr>
            <sz val="10"/>
            <rFont val="Tahoma"/>
            <family val="2"/>
          </rPr>
          <t>E</t>
        </r>
        <r>
          <rPr>
            <sz val="10"/>
            <rFont val="Tahoma"/>
            <family val="0"/>
          </rPr>
          <t xml:space="preserve"> = Etoposide (VP- 16, VePesid®) DNA Repair Enzyme Inhibitor
 </t>
        </r>
        <r>
          <rPr>
            <sz val="10"/>
            <rFont val="Tahoma"/>
            <family val="2"/>
          </rPr>
          <t>P</t>
        </r>
        <r>
          <rPr>
            <b/>
            <sz val="10"/>
            <rFont val="Tahoma"/>
            <family val="2"/>
          </rPr>
          <t xml:space="preserve"> </t>
        </r>
        <r>
          <rPr>
            <sz val="10"/>
            <rFont val="Tahoma"/>
            <family val="0"/>
          </rPr>
          <t xml:space="preserve">= Prednisone (Deltasone®) steroidal: anti-inflammatory, Immunosuppressant
 </t>
        </r>
        <r>
          <rPr>
            <sz val="10"/>
            <rFont val="Tahoma"/>
            <family val="2"/>
          </rPr>
          <t>O</t>
        </r>
        <r>
          <rPr>
            <sz val="10"/>
            <rFont val="Tahoma"/>
            <family val="0"/>
          </rPr>
          <t xml:space="preserve"> = Vincristine (Oncovin®) Blocks Cell Duplication
 </t>
        </r>
        <r>
          <rPr>
            <sz val="10"/>
            <rFont val="Tahoma"/>
            <family val="2"/>
          </rPr>
          <t xml:space="preserve">C </t>
        </r>
        <r>
          <rPr>
            <sz val="10"/>
            <rFont val="Tahoma"/>
            <family val="0"/>
          </rPr>
          <t xml:space="preserve">= Cyclophosphamide (Cytoxan®) DNA-Altering
 </t>
        </r>
        <r>
          <rPr>
            <sz val="10"/>
            <rFont val="Tahoma"/>
            <family val="2"/>
          </rPr>
          <t>H</t>
        </r>
        <r>
          <rPr>
            <sz val="10"/>
            <rFont val="Tahoma"/>
            <family val="0"/>
          </rPr>
          <t xml:space="preserve"> = Doxorubicin (Adriamycin®) Antitumor Antibiotic.          
FAQ - Frequently Asked Questions 
FDR -  Fludarabine, Cyclophosphamide and Rituxan
FCM - Fludarabine, Cyclophosphamide and Metozantrone        
FFS - Failure free survival            
FIL - Father-in-law (MIL mother-in-law)          
FISH - Fluorescence In Situ Hybridization A process which vividly paints chromosomes or portions of chromosomes with fluorescent molecules.  
fNHL - Follicular Non-Hodgkin's Lymphoma         
FYI - For Your Information            
G-CSF - Granulocyte colony stimulating factor (stimulates white blood cell production)   
GG - gamma globulin    
GM-CSF - Granulocyte Macrophage colony stimulating factor         
GVHD - Graft Versus Host Disease           
HAMA - Human Anti-Mouse Antibody          
HEMONC - Haematologist/Oncologist
ICE - I - Ifosfamide, C - Cisplatin, E - Etoposide           
IMHO - In My Humble Opinion           
IMO - In My Opinion            
LHD - Lactate Dehydrogenase           
Mabthera - Rituxan, also Rituxamab
LOL - Laughing Out Loud            
MALT - Mucosa-Associated Lymphoid Tissue (a type of  lymphoma of mucous producing tissues)    
MCL -Mantle Cell Lymphoma           
MDA - M.D. Anderson hospital           
MOAB - Monoclonal Antibody (Drugs like Rituxan, Zevalin, Bexxar, Lymphocide etc)      
MSK - Memorial Sloan Kettering cancer centre in New York.         
MUD - Matched Unrelated Donor (a type of allogeneic transplant with a donor not related to patient)    
NED - No Evidence of Disease          
NHL - Non Hodgkins Lymphoma           
ONC - Oncologist             
ORR or OR - Overall Response Rate (% of people who had any response)       
OS - Overall Survival (% alive at some given endpoint)        
PBSCT - Peripheral Blood Stem Cell Transplant (see also SCT)        
PCR - Polymerase Chain Reaction (a method for growing vast quantities of DNA from as little as a single cell so it can be tested) 
PET - Positron emmision tomography scan for detecting high metabolic tissue activity  
PFS - Progression Free Survival (Time until NHL came back)        
PICC - Peripherally inserted central catheter         
PMH - Princess Margaret Hospital in Toronto
PN - Peripheral Neuropathy (Nerve related pain, especial in the feet, following certain chemo TX)          
PR - Partial Remission            
PR - Partial response ( &gt;50% reduction)          
PTLD - Post Transplantation Lymphoproliferaltive Disorder (getting NHL after an organ transplant)    
QOL - Quality of Life            
RIT - Radio Immuno Therapy (radioactive antibodies)        
ROTFL - Rolling On The Floor Laughing          
RX - Prescription  
SAHA (vorinostat) suppresses translation of cyclin D1 in mantle cell 
lymphoma cells           
SCT - Stem Cell Transplant (same thing as PBSCT)         
SI or (si) - </t>
        </r>
        <r>
          <rPr>
            <u val="single"/>
            <sz val="10"/>
            <rFont val="Tahoma"/>
            <family val="2"/>
          </rPr>
          <t>Si</t>
        </r>
        <r>
          <rPr>
            <sz val="10"/>
            <rFont val="Tahoma"/>
            <family val="0"/>
          </rPr>
          <t xml:space="preserve">gnificant other           
SLL - Small lymphocytic lymphoma (see also CLL which is the same disease)  
 SUV - Standardized Uptake Value used in PET scans     
TBI - Total body irradiation (often used before a transplant to kill off existing stem cells, hopefully all malignant ones)        
TPN - Total Parenteral Nutrition            
TRM - Transplant Related Mortality          
TTF - Time to Failure (Time until failure occurred, NHL returned or therapy stopped working)    
TTP - Time to progression, same as above         
TX - Treatment             
WBC - White Blood Count            
WYSIWYG - What You See Is What You Get 
</t>
        </r>
      </text>
    </comment>
    <comment ref="I284" authorId="2">
      <text>
        <r>
          <rPr>
            <b/>
            <sz val="10"/>
            <rFont val="Tahoma"/>
            <family val="2"/>
          </rPr>
          <t>ROB W-</t>
        </r>
        <r>
          <rPr>
            <sz val="10"/>
            <rFont val="Tahoma"/>
            <family val="2"/>
          </rPr>
          <t xml:space="preserve">
DX 04/07 MCL -IV 5% BMI
Also have chronic Crohn's disease. 
TX: still checking options 
</t>
        </r>
        <r>
          <rPr>
            <sz val="8"/>
            <rFont val="Tahoma"/>
            <family val="0"/>
          </rPr>
          <t xml:space="preserve">
</t>
        </r>
        <r>
          <rPr>
            <sz val="10"/>
            <rFont val="Tahoma"/>
            <family val="2"/>
          </rPr>
          <t>08/20/07 started Dr. Epner's (2CdA) Cladribine/Rituxan protocol
10/13/07 - A quick note to let you know that I have been restaged (via PET, CT, and bone marrow biopsy) following my second cycle of Dr. Epner's Cladribine/Rituxan
protocol for my previously untreated Mantle Cell. See
my post from 8/27/2007 for my specific details. I am
very happy to say that I am in complete remission</t>
        </r>
      </text>
    </comment>
    <comment ref="M245" authorId="2">
      <text>
        <r>
          <rPr>
            <sz val="10"/>
            <rFont val="Tahoma"/>
            <family val="2"/>
          </rPr>
          <t>03/07 Have finished 4 cycles RHCVAD</t>
        </r>
        <r>
          <rPr>
            <sz val="8"/>
            <rFont val="Tahoma"/>
            <family val="0"/>
          </rPr>
          <t xml:space="preserve">
</t>
        </r>
      </text>
    </comment>
    <comment ref="I127" authorId="2">
      <text>
        <r>
          <rPr>
            <b/>
            <sz val="10"/>
            <rFont val="Tahoma"/>
            <family val="2"/>
          </rPr>
          <t>Jim B-by dau Yvette-</t>
        </r>
        <r>
          <rPr>
            <sz val="10"/>
            <rFont val="Tahoma"/>
            <family val="2"/>
          </rPr>
          <t xml:space="preserve">
DX: Stg IV BMI Fall 2003.
TX: HCVADx4 Fall 03 CR 12/03</t>
        </r>
      </text>
    </comment>
    <comment ref="J127" authorId="2">
      <text>
        <r>
          <rPr>
            <sz val="10"/>
            <rFont val="Tahoma"/>
            <family val="2"/>
          </rPr>
          <t>Auto SCT 01/04
Several blood clots and on Coumadin. Lung probs after SCT dx COPD</t>
        </r>
        <r>
          <rPr>
            <sz val="8"/>
            <rFont val="Tahoma"/>
            <family val="0"/>
          </rPr>
          <t xml:space="preserve">
</t>
        </r>
      </text>
    </comment>
    <comment ref="M127" authorId="2">
      <text>
        <r>
          <rPr>
            <sz val="10"/>
            <rFont val="Tahoma"/>
            <family val="2"/>
          </rPr>
          <t>Still CR 11/06</t>
        </r>
        <r>
          <rPr>
            <sz val="8"/>
            <rFont val="Tahoma"/>
            <family val="0"/>
          </rPr>
          <t xml:space="preserve">
</t>
        </r>
      </text>
    </comment>
    <comment ref="I247" authorId="2">
      <text>
        <r>
          <rPr>
            <b/>
            <sz val="10"/>
            <rFont val="Tahoma"/>
            <family val="2"/>
          </rPr>
          <t>RICHARD M-</t>
        </r>
        <r>
          <rPr>
            <sz val="10"/>
            <rFont val="Tahoma"/>
            <family val="2"/>
          </rPr>
          <t xml:space="preserve">
DX: 12/06
TX: RHCVAD x8 and R maint every 3 months.</t>
        </r>
        <r>
          <rPr>
            <sz val="8"/>
            <rFont val="Tahoma"/>
            <family val="0"/>
          </rPr>
          <t xml:space="preserve">
</t>
        </r>
      </text>
    </comment>
    <comment ref="L247" authorId="2">
      <text>
        <r>
          <rPr>
            <sz val="10"/>
            <rFont val="Tahoma"/>
            <family val="2"/>
          </rPr>
          <t>06/07 Still in Remission</t>
        </r>
        <r>
          <rPr>
            <sz val="8"/>
            <rFont val="Tahoma"/>
            <family val="0"/>
          </rPr>
          <t xml:space="preserve">
</t>
        </r>
      </text>
    </comment>
    <comment ref="J53" authorId="2">
      <text>
        <r>
          <rPr>
            <sz val="10"/>
            <rFont val="Tahoma"/>
            <family val="2"/>
          </rPr>
          <t>Spring 2002  R + Allo SCT MUD</t>
        </r>
        <r>
          <rPr>
            <sz val="8"/>
            <rFont val="Tahoma"/>
            <family val="0"/>
          </rPr>
          <t xml:space="preserve">
</t>
        </r>
      </text>
    </comment>
    <comment ref="L53" authorId="2">
      <text>
        <r>
          <rPr>
            <sz val="10"/>
            <rFont val="Tahoma"/>
            <family val="2"/>
          </rPr>
          <t>Summer 06 neck lumps MCL
TX: R
CR</t>
        </r>
        <r>
          <rPr>
            <sz val="8"/>
            <rFont val="Tahoma"/>
            <family val="0"/>
          </rPr>
          <t xml:space="preserve">
</t>
        </r>
      </text>
    </comment>
    <comment ref="K53" authorId="2">
      <text>
        <r>
          <rPr>
            <sz val="10"/>
            <rFont val="Tahoma"/>
            <family val="2"/>
          </rPr>
          <t>Relapse 7/05 treated successfully with Rituxan</t>
        </r>
        <r>
          <rPr>
            <sz val="8"/>
            <rFont val="Tahoma"/>
            <family val="0"/>
          </rPr>
          <t xml:space="preserve">. 
</t>
        </r>
      </text>
    </comment>
    <comment ref="I255" authorId="2">
      <text>
        <r>
          <rPr>
            <b/>
            <sz val="10"/>
            <rFont val="Tahoma"/>
            <family val="2"/>
          </rPr>
          <t>JOYCE S</t>
        </r>
        <r>
          <rPr>
            <sz val="10"/>
            <rFont val="Tahoma"/>
            <family val="2"/>
          </rPr>
          <t xml:space="preserve"> for coworker</t>
        </r>
        <r>
          <rPr>
            <b/>
            <sz val="10"/>
            <rFont val="Tahoma"/>
            <family val="2"/>
          </rPr>
          <t xml:space="preserve">- 
</t>
        </r>
        <r>
          <rPr>
            <sz val="10"/>
            <rFont val="Tahoma"/>
            <family val="2"/>
          </rPr>
          <t>DX: 01/06
TX: HCVAD x8
 R x 4/wk x1/ 6 mos</t>
        </r>
        <r>
          <rPr>
            <sz val="8"/>
            <rFont val="Tahoma"/>
            <family val="0"/>
          </rPr>
          <t xml:space="preserve">
</t>
        </r>
      </text>
    </comment>
    <comment ref="I257" authorId="2">
      <text>
        <r>
          <rPr>
            <b/>
            <sz val="10"/>
            <rFont val="Tahoma"/>
            <family val="2"/>
          </rPr>
          <t xml:space="preserve">SARAH V </t>
        </r>
        <r>
          <rPr>
            <sz val="10"/>
            <rFont val="Tahoma"/>
            <family val="2"/>
          </rPr>
          <t>for father-
DX: 10/06 stg IV 10% BMI.
TX: ?</t>
        </r>
        <r>
          <rPr>
            <sz val="8"/>
            <rFont val="Tahoma"/>
            <family val="0"/>
          </rPr>
          <t xml:space="preserve">
</t>
        </r>
      </text>
    </comment>
    <comment ref="M253" authorId="2">
      <text>
        <r>
          <rPr>
            <sz val="10"/>
            <rFont val="Tahoma"/>
            <family val="2"/>
          </rPr>
          <t>06/07 Still complete remission.</t>
        </r>
        <r>
          <rPr>
            <sz val="8"/>
            <rFont val="Tahoma"/>
            <family val="0"/>
          </rPr>
          <t xml:space="preserve">
07/07 Still CR</t>
        </r>
      </text>
    </comment>
    <comment ref="I212" authorId="2">
      <text>
        <r>
          <rPr>
            <b/>
            <sz val="10"/>
            <rFont val="Tahoma"/>
            <family val="2"/>
          </rPr>
          <t xml:space="preserve">JENN M (si)for Dad-
</t>
        </r>
        <r>
          <rPr>
            <sz val="10"/>
            <rFont val="Tahoma"/>
            <family val="2"/>
          </rPr>
          <t>DX: 2005
TX: Chemo
CR Mar 06</t>
        </r>
        <r>
          <rPr>
            <sz val="8"/>
            <rFont val="Tahoma"/>
            <family val="0"/>
          </rPr>
          <t xml:space="preserve">
</t>
        </r>
      </text>
    </comment>
    <comment ref="M212" authorId="2">
      <text>
        <r>
          <rPr>
            <sz val="10"/>
            <rFont val="Tahoma"/>
            <family val="2"/>
          </rPr>
          <t>Oct 06 Rituxan Maint. Still CR</t>
        </r>
        <r>
          <rPr>
            <sz val="8"/>
            <rFont val="Tahoma"/>
            <family val="0"/>
          </rPr>
          <t xml:space="preserve">
</t>
        </r>
      </text>
    </comment>
    <comment ref="M80" authorId="2">
      <text>
        <r>
          <rPr>
            <sz val="10"/>
            <rFont val="Tahoma"/>
            <family val="2"/>
          </rPr>
          <t>CR 03/02</t>
        </r>
        <r>
          <rPr>
            <sz val="8"/>
            <rFont val="Tahoma"/>
            <family val="0"/>
          </rPr>
          <t xml:space="preserve">
</t>
        </r>
      </text>
    </comment>
    <comment ref="I81" authorId="2">
      <text>
        <r>
          <rPr>
            <b/>
            <sz val="10"/>
            <rFont val="Tahoma"/>
            <family val="2"/>
          </rPr>
          <t>JOHN B-</t>
        </r>
        <r>
          <rPr>
            <sz val="10"/>
            <rFont val="Tahoma"/>
            <family val="2"/>
          </rPr>
          <t xml:space="preserve">
DX: 11/01 Stg IVA
TX: HCVAD x1  01/02</t>
        </r>
        <r>
          <rPr>
            <sz val="8"/>
            <rFont val="Tahoma"/>
            <family val="0"/>
          </rPr>
          <t xml:space="preserve">
</t>
        </r>
      </text>
    </comment>
    <comment ref="J81" authorId="2">
      <text>
        <r>
          <rPr>
            <sz val="10"/>
            <rFont val="Tahoma"/>
            <family val="2"/>
          </rPr>
          <t>Auto SCT 05/03
Complete Remission</t>
        </r>
        <r>
          <rPr>
            <sz val="8"/>
            <rFont val="Tahoma"/>
            <family val="0"/>
          </rPr>
          <t xml:space="preserve">
</t>
        </r>
      </text>
    </comment>
    <comment ref="K66" authorId="2">
      <text>
        <r>
          <rPr>
            <sz val="10"/>
            <rFont val="Tahoma"/>
            <family val="2"/>
          </rPr>
          <t>MDA did mini Allo SCT 01/05.</t>
        </r>
        <r>
          <rPr>
            <sz val="8"/>
            <rFont val="Tahoma"/>
            <family val="0"/>
          </rPr>
          <t xml:space="preserve">
</t>
        </r>
      </text>
    </comment>
    <comment ref="M203" authorId="2">
      <text>
        <r>
          <rPr>
            <sz val="10"/>
            <rFont val="Tahoma"/>
            <family val="2"/>
          </rPr>
          <t>06/07: Still in remission since 10/05.</t>
        </r>
        <r>
          <rPr>
            <sz val="8"/>
            <rFont val="Tahoma"/>
            <family val="0"/>
          </rPr>
          <t xml:space="preserve">
</t>
        </r>
        <r>
          <rPr>
            <sz val="10"/>
            <rFont val="Tahoma"/>
            <family val="2"/>
          </rPr>
          <t>Ran mini Triathlon 04/07</t>
        </r>
      </text>
    </comment>
    <comment ref="I153" authorId="2">
      <text>
        <r>
          <rPr>
            <b/>
            <sz val="10"/>
            <rFont val="Tahoma"/>
            <family val="2"/>
          </rPr>
          <t>TIMOTHY V-</t>
        </r>
        <r>
          <rPr>
            <sz val="10"/>
            <rFont val="Tahoma"/>
            <family val="2"/>
          </rPr>
          <t xml:space="preserve">
DX: 01/03 Nodular w/ diffuse patterns
TX: Tonsilectomy 4 oz</t>
        </r>
        <r>
          <rPr>
            <sz val="8"/>
            <rFont val="Tahoma"/>
            <family val="0"/>
          </rPr>
          <t xml:space="preserve">
</t>
        </r>
        <r>
          <rPr>
            <sz val="10"/>
            <rFont val="Tahoma"/>
            <family val="2"/>
          </rPr>
          <t>HCVAD x3 (Includes 3 x R-HCVAD and 3 x R-MTXAraC, for a total of 6 x one week cycles)
CR1 06/03</t>
        </r>
      </text>
    </comment>
    <comment ref="M153" authorId="2">
      <text>
        <r>
          <rPr>
            <sz val="10"/>
            <rFont val="Tahoma"/>
            <family val="2"/>
          </rPr>
          <t>Remission continues 06/07</t>
        </r>
        <r>
          <rPr>
            <sz val="8"/>
            <rFont val="Tahoma"/>
            <family val="0"/>
          </rPr>
          <t xml:space="preserve">
</t>
        </r>
      </text>
    </comment>
    <comment ref="I152" authorId="2">
      <text>
        <r>
          <rPr>
            <b/>
            <sz val="10"/>
            <rFont val="Tahoma"/>
            <family val="2"/>
          </rPr>
          <t>JERRY U-</t>
        </r>
        <r>
          <rPr>
            <sz val="10"/>
            <rFont val="Tahoma"/>
            <family val="2"/>
          </rPr>
          <t xml:space="preserve">
DX: 07/03
TX: Rx4</t>
        </r>
        <r>
          <rPr>
            <sz val="8"/>
            <rFont val="Tahoma"/>
            <family val="0"/>
          </rPr>
          <t xml:space="preserve">
CR1</t>
        </r>
      </text>
    </comment>
    <comment ref="J152" authorId="2">
      <text>
        <r>
          <rPr>
            <sz val="10"/>
            <rFont val="Tahoma"/>
            <family val="2"/>
          </rPr>
          <t>Relapse 10/04
Rx4
CR2</t>
        </r>
        <r>
          <rPr>
            <sz val="8"/>
            <rFont val="Tahoma"/>
            <family val="0"/>
          </rPr>
          <t xml:space="preserve">
</t>
        </r>
      </text>
    </comment>
    <comment ref="K152" authorId="2">
      <text>
        <r>
          <rPr>
            <sz val="10"/>
            <rFont val="Tahoma"/>
            <family val="2"/>
          </rPr>
          <t xml:space="preserve">Relapse 5/06
TX: Zevalin trial + Rituxan
</t>
        </r>
      </text>
    </comment>
    <comment ref="M152" authorId="2">
      <text>
        <r>
          <rPr>
            <sz val="10"/>
            <rFont val="Tahoma"/>
            <family val="2"/>
          </rPr>
          <t>06/07 Doing fine</t>
        </r>
        <r>
          <rPr>
            <sz val="8"/>
            <rFont val="Tahoma"/>
            <family val="0"/>
          </rPr>
          <t xml:space="preserve">
</t>
        </r>
      </text>
    </comment>
    <comment ref="M255" authorId="2">
      <text>
        <r>
          <rPr>
            <sz val="10"/>
            <rFont val="Tahoma"/>
            <family val="2"/>
          </rPr>
          <t>06/07 Doing fine but not back to work yet.</t>
        </r>
        <r>
          <rPr>
            <sz val="8"/>
            <rFont val="Tahoma"/>
            <family val="0"/>
          </rPr>
          <t xml:space="preserve">
</t>
        </r>
      </text>
    </comment>
    <comment ref="I144" authorId="2">
      <text>
        <r>
          <rPr>
            <b/>
            <sz val="10"/>
            <rFont val="Tahoma"/>
            <family val="2"/>
          </rPr>
          <t>PAUL R-</t>
        </r>
        <r>
          <rPr>
            <sz val="10"/>
            <rFont val="Tahoma"/>
            <family val="2"/>
          </rPr>
          <t xml:space="preserve">
DX: 06/03 Stg IV BMI
TX: Began 10/03 RCHOP
x6 </t>
        </r>
      </text>
    </comment>
    <comment ref="K144" authorId="2">
      <text>
        <r>
          <rPr>
            <sz val="10"/>
            <rFont val="Tahoma"/>
            <family val="2"/>
          </rPr>
          <t>01/05 Some pain and energy loss due to rare GvHD of the Auto SCT.
04/05 Pain gone but hearing problems.</t>
        </r>
        <r>
          <rPr>
            <sz val="8"/>
            <rFont val="Tahoma"/>
            <family val="0"/>
          </rPr>
          <t xml:space="preserve">
</t>
        </r>
      </text>
    </comment>
    <comment ref="M144" authorId="2">
      <text>
        <r>
          <rPr>
            <sz val="10"/>
            <rFont val="Tahoma"/>
            <family val="2"/>
          </rPr>
          <t xml:space="preserve">06/07 Some unexplained hearing loss ---Still in full remision. </t>
        </r>
        <r>
          <rPr>
            <sz val="8"/>
            <rFont val="Tahoma"/>
            <family val="0"/>
          </rPr>
          <t xml:space="preserve">
</t>
        </r>
      </text>
    </comment>
    <comment ref="K50" authorId="2">
      <text>
        <r>
          <rPr>
            <sz val="10"/>
            <rFont val="Tahoma"/>
            <family val="2"/>
          </rPr>
          <t>2003: TX: RCOP and some local radiation to the right eye</t>
        </r>
        <r>
          <rPr>
            <sz val="8"/>
            <rFont val="Tahoma"/>
            <family val="0"/>
          </rPr>
          <t xml:space="preserve">
</t>
        </r>
      </text>
    </comment>
    <comment ref="M50" authorId="2">
      <text>
        <r>
          <rPr>
            <sz val="10"/>
            <rFont val="Tahoma"/>
            <family val="2"/>
          </rPr>
          <t xml:space="preserve">Started Rituxin again in May (07).  The series will be 1 dose a week for four weeks 3 weeks off and then....probably another 1x4.  Lymphoma appeared under the lid of the right eye.  Same eye as in 2003 but other side of eyelid
My Oncologist has suggested that I move on to a haematologist as I said
06/07 "Alive and Well"
</t>
        </r>
        <r>
          <rPr>
            <sz val="8"/>
            <rFont val="Tahoma"/>
            <family val="0"/>
          </rPr>
          <t xml:space="preserve">
</t>
        </r>
        <r>
          <rPr>
            <sz val="10"/>
            <rFont val="Tahoma"/>
            <family val="2"/>
          </rPr>
          <t>08/07 - have started on doxycycline tables 100mg for the next 6 weeks. (Research suggests lymphoma in gut and around eye may respond to same)
10/27/07 - Rituxan was no help- Started Florabudine +cyclophosphamide x 3/4 dose 1 so far.</t>
        </r>
      </text>
    </comment>
    <comment ref="I145" authorId="2">
      <text>
        <r>
          <rPr>
            <b/>
            <sz val="10"/>
            <rFont val="Tahoma"/>
            <family val="2"/>
          </rPr>
          <t xml:space="preserve">JOEL R-
</t>
        </r>
        <r>
          <rPr>
            <sz val="10"/>
            <rFont val="Tahoma"/>
            <family val="2"/>
          </rPr>
          <t>DX: 07/03 MALT Lymphoma
DX: 09/03 MCL</t>
        </r>
        <r>
          <rPr>
            <sz val="8"/>
            <rFont val="Tahoma"/>
            <family val="0"/>
          </rPr>
          <t xml:space="preserve">
</t>
        </r>
        <r>
          <rPr>
            <sz val="10"/>
            <rFont val="Tahoma"/>
            <family val="2"/>
          </rPr>
          <t>TX: RCHOP x 6 07/03-11/03
Velcade and DICEx3 122/03-01/04</t>
        </r>
      </text>
    </comment>
    <comment ref="J145" authorId="2">
      <text>
        <r>
          <rPr>
            <sz val="10"/>
            <rFont val="Tahoma"/>
            <family val="2"/>
          </rPr>
          <t>Cytoxan -02/04
Rituxan 02/04
Auto SCT 02/04
Maint Rituxan x 4 
04/04-02/06</t>
        </r>
        <r>
          <rPr>
            <sz val="8"/>
            <rFont val="Tahoma"/>
            <family val="0"/>
          </rPr>
          <t xml:space="preserve">
</t>
        </r>
      </text>
    </comment>
    <comment ref="K145" authorId="2">
      <text>
        <r>
          <rPr>
            <sz val="10"/>
            <rFont val="Tahoma"/>
            <family val="2"/>
          </rPr>
          <t>CR since 03/05</t>
        </r>
        <r>
          <rPr>
            <sz val="8"/>
            <rFont val="Tahoma"/>
            <family val="0"/>
          </rPr>
          <t xml:space="preserve">
</t>
        </r>
      </text>
    </comment>
    <comment ref="M145" authorId="2">
      <text>
        <r>
          <rPr>
            <sz val="10"/>
            <rFont val="Tahoma"/>
            <family val="2"/>
          </rPr>
          <t>06/07 Feeling fine.
Did 4 mi run on treadmill in 28 min.</t>
        </r>
        <r>
          <rPr>
            <sz val="8"/>
            <rFont val="Tahoma"/>
            <family val="0"/>
          </rPr>
          <t xml:space="preserve">
</t>
        </r>
      </text>
    </comment>
    <comment ref="I320" authorId="0">
      <text>
        <r>
          <rPr>
            <b/>
            <sz val="10"/>
            <rFont val="Tahoma"/>
            <family val="2"/>
          </rPr>
          <t xml:space="preserve">BRIAN H </t>
        </r>
        <r>
          <rPr>
            <sz val="10"/>
            <rFont val="Tahoma"/>
            <family val="2"/>
          </rPr>
          <t>(si)</t>
        </r>
        <r>
          <rPr>
            <sz val="10"/>
            <rFont val="Tahoma"/>
            <family val="0"/>
          </rPr>
          <t>- DX: 02/2006
TX:  Rituxan at 3 week intervals for 6 total</t>
        </r>
      </text>
    </comment>
    <comment ref="M320" authorId="2">
      <text>
        <r>
          <rPr>
            <sz val="10"/>
            <rFont val="Tahoma"/>
            <family val="2"/>
          </rPr>
          <t>Died 03/24/06</t>
        </r>
        <r>
          <rPr>
            <sz val="8"/>
            <rFont val="Tahoma"/>
            <family val="0"/>
          </rPr>
          <t xml:space="preserve">
Shortly after DX</t>
        </r>
      </text>
    </comment>
    <comment ref="M368" authorId="2">
      <text>
        <r>
          <rPr>
            <sz val="10"/>
            <rFont val="Tahoma"/>
            <family val="2"/>
          </rPr>
          <t>Died 05/17/07</t>
        </r>
        <r>
          <rPr>
            <sz val="8"/>
            <rFont val="Tahoma"/>
            <family val="0"/>
          </rPr>
          <t xml:space="preserve">
</t>
        </r>
      </text>
    </comment>
    <comment ref="I163" authorId="2">
      <text>
        <r>
          <rPr>
            <b/>
            <sz val="10"/>
            <rFont val="Tahoma"/>
            <family val="2"/>
          </rPr>
          <t>ANDREW D-</t>
        </r>
        <r>
          <rPr>
            <sz val="10"/>
            <rFont val="Tahoma"/>
            <family val="2"/>
          </rPr>
          <t xml:space="preserve">
DX: 05/04 Stg IVB
TX: RHCVAD x 3</t>
        </r>
        <r>
          <rPr>
            <sz val="8"/>
            <rFont val="Tahoma"/>
            <family val="0"/>
          </rPr>
          <t xml:space="preserve">
</t>
        </r>
      </text>
    </comment>
    <comment ref="J163" authorId="2">
      <text>
        <r>
          <rPr>
            <sz val="10"/>
            <rFont val="Tahoma"/>
            <family val="2"/>
          </rPr>
          <t>Relapse 04/06
TX: RICE 06/06
Allo SCT sister 08/06</t>
        </r>
        <r>
          <rPr>
            <sz val="8"/>
            <rFont val="Tahoma"/>
            <family val="0"/>
          </rPr>
          <t xml:space="preserve">
</t>
        </r>
      </text>
    </comment>
    <comment ref="M163" authorId="2">
      <text>
        <r>
          <rPr>
            <sz val="10"/>
            <rFont val="Tahoma"/>
            <family val="2"/>
          </rPr>
          <t>01/07 GvHD skin and small intestine. Inpatient 88 days. 
06/07 dong fine - work part time.
08/07 CR, and now work FT</t>
        </r>
        <r>
          <rPr>
            <sz val="8"/>
            <rFont val="Tahoma"/>
            <family val="0"/>
          </rPr>
          <t xml:space="preserve">
</t>
        </r>
      </text>
    </comment>
    <comment ref="I368" authorId="0">
      <text>
        <r>
          <rPr>
            <b/>
            <sz val="10"/>
            <rFont val="Tahoma"/>
            <family val="2"/>
          </rPr>
          <t>PHILIP T</t>
        </r>
        <r>
          <rPr>
            <sz val="10"/>
            <rFont val="Tahoma"/>
            <family val="0"/>
          </rPr>
          <t xml:space="preserve">
DX: MCL 2002
</t>
        </r>
      </text>
    </comment>
    <comment ref="M214" authorId="2">
      <text>
        <r>
          <rPr>
            <sz val="10"/>
            <rFont val="Tahoma"/>
            <family val="2"/>
          </rPr>
          <t>As of 05/01/06 the disease has progressed 
more recently.  I have just begun Rituxan X 4, then will have a month 
off to redevelop B cells, then begin chemo
No word since 05/06</t>
        </r>
        <r>
          <rPr>
            <sz val="8"/>
            <rFont val="Tahoma"/>
            <family val="0"/>
          </rPr>
          <t xml:space="preserve">
</t>
        </r>
      </text>
    </comment>
    <comment ref="M257" authorId="2">
      <text>
        <r>
          <rPr>
            <sz val="10"/>
            <rFont val="Tahoma"/>
            <family val="2"/>
          </rPr>
          <t>No word since 2006</t>
        </r>
        <r>
          <rPr>
            <sz val="8"/>
            <rFont val="Tahoma"/>
            <family val="0"/>
          </rPr>
          <t xml:space="preserve">
</t>
        </r>
      </text>
    </comment>
    <comment ref="J83" authorId="2">
      <text>
        <r>
          <rPr>
            <sz val="10"/>
            <rFont val="Tahoma"/>
            <family val="2"/>
          </rPr>
          <t>Auto SCT 2003</t>
        </r>
        <r>
          <rPr>
            <sz val="8"/>
            <rFont val="Tahoma"/>
            <family val="0"/>
          </rPr>
          <t xml:space="preserve">
</t>
        </r>
        <r>
          <rPr>
            <sz val="10"/>
            <rFont val="Tahoma"/>
            <family val="2"/>
          </rPr>
          <t>Rituxan quarterly
Gamma Globulin Monthly</t>
        </r>
      </text>
    </comment>
    <comment ref="I83" authorId="2">
      <text>
        <r>
          <rPr>
            <b/>
            <sz val="10"/>
            <rFont val="Tahoma"/>
            <family val="2"/>
          </rPr>
          <t xml:space="preserve">LARRY C.-
</t>
        </r>
        <r>
          <rPr>
            <sz val="10"/>
            <rFont val="Tahoma"/>
            <family val="2"/>
          </rPr>
          <t>DX: 02/2001
TX: CHOPx6
ICE</t>
        </r>
      </text>
    </comment>
    <comment ref="M83" authorId="2">
      <text>
        <r>
          <rPr>
            <sz val="10"/>
            <rFont val="Tahoma"/>
            <family val="2"/>
          </rPr>
          <t>05/07 Doing well
11/01/07 - Rituxan TX has continued over last 5 yrs</t>
        </r>
      </text>
    </comment>
    <comment ref="I147" authorId="2">
      <text>
        <r>
          <rPr>
            <b/>
            <sz val="10"/>
            <rFont val="Tahoma"/>
            <family val="2"/>
          </rPr>
          <t xml:space="preserve">TOMMY S-
</t>
        </r>
        <r>
          <rPr>
            <sz val="10"/>
            <rFont val="Tahoma"/>
            <family val="2"/>
          </rPr>
          <t xml:space="preserve">DX: 2003
</t>
        </r>
      </text>
    </comment>
    <comment ref="K177" authorId="2">
      <text>
        <r>
          <rPr>
            <sz val="10"/>
            <rFont val="Tahoma"/>
            <family val="2"/>
          </rPr>
          <t>Relapse in  April 2006, 8 percent bone marrow activity in spleen and enlarged lymph nodes per pet and ct scans 
TX: 4x rituxan, Now have remission per ct scan, 
May 16, 2006.</t>
        </r>
        <r>
          <rPr>
            <sz val="8"/>
            <rFont val="Tahoma"/>
            <family val="0"/>
          </rPr>
          <t xml:space="preserve">
</t>
        </r>
      </text>
    </comment>
    <comment ref="J184" authorId="2">
      <text>
        <r>
          <rPr>
            <sz val="10"/>
            <rFont val="Tahoma"/>
            <family val="2"/>
          </rPr>
          <t>1/06 Auto SCT.</t>
        </r>
        <r>
          <rPr>
            <sz val="8"/>
            <rFont val="Tahoma"/>
            <family val="0"/>
          </rPr>
          <t xml:space="preserve">
</t>
        </r>
      </text>
    </comment>
    <comment ref="M196" authorId="2">
      <text>
        <r>
          <rPr>
            <sz val="10"/>
            <rFont val="Tahoma"/>
            <family val="2"/>
          </rPr>
          <t xml:space="preserve">9/06 Mini Allo Transplant Dana Farber sister donor 12/12
Mild GvHD only. </t>
        </r>
        <r>
          <rPr>
            <sz val="8"/>
            <rFont val="Tahoma"/>
            <family val="0"/>
          </rPr>
          <t xml:space="preserve">
</t>
        </r>
        <r>
          <rPr>
            <sz val="10"/>
            <rFont val="Tahoma"/>
            <family val="2"/>
          </rPr>
          <t>05/07 doing fairly well</t>
        </r>
      </text>
    </comment>
    <comment ref="J207" authorId="2">
      <text>
        <r>
          <rPr>
            <sz val="10"/>
            <rFont val="Tahoma"/>
            <family val="2"/>
          </rPr>
          <t xml:space="preserve">Halfway through RHCVAD at Stanford U as of 01/20/2006. </t>
        </r>
        <r>
          <rPr>
            <sz val="8"/>
            <rFont val="Tahoma"/>
            <family val="0"/>
          </rPr>
          <t xml:space="preserve">
</t>
        </r>
      </text>
    </comment>
    <comment ref="M319" authorId="2">
      <text>
        <r>
          <rPr>
            <sz val="10"/>
            <rFont val="Tahoma"/>
            <family val="2"/>
          </rPr>
          <t>Died 1997</t>
        </r>
        <r>
          <rPr>
            <sz val="8"/>
            <rFont val="Tahoma"/>
            <family val="0"/>
          </rPr>
          <t xml:space="preserve">
</t>
        </r>
      </text>
    </comment>
    <comment ref="K141" authorId="2">
      <text>
        <r>
          <rPr>
            <sz val="10"/>
            <rFont val="Tahoma"/>
            <family val="2"/>
          </rPr>
          <t>Rituxan Maintenance x (2) 7/06 (2) 12/06
Pulmonary hypertension
possible that cytoxan and perhaps Rituxan contiributed to lung problem. R maint stopped by Onc
9/06 CR by CT/PET Scan --every 6 mo.</t>
        </r>
        <r>
          <rPr>
            <sz val="8"/>
            <rFont val="Tahoma"/>
            <family val="0"/>
          </rPr>
          <t xml:space="preserve">
</t>
        </r>
      </text>
    </comment>
    <comment ref="K108" authorId="2">
      <text>
        <r>
          <rPr>
            <sz val="10"/>
            <rFont val="Tahoma"/>
            <family val="2"/>
          </rPr>
          <t>05/06 Still CR</t>
        </r>
        <r>
          <rPr>
            <sz val="8"/>
            <rFont val="Tahoma"/>
            <family val="0"/>
          </rPr>
          <t xml:space="preserve">
</t>
        </r>
      </text>
    </comment>
    <comment ref="I142" authorId="2">
      <text>
        <r>
          <rPr>
            <b/>
            <sz val="10"/>
            <rFont val="Tahoma"/>
            <family val="2"/>
          </rPr>
          <t>Danny MC-</t>
        </r>
        <r>
          <rPr>
            <sz val="10"/>
            <rFont val="Tahoma"/>
            <family val="2"/>
          </rPr>
          <t xml:space="preserve">
DX: 03/03 Nodular
TX: RHCVAD finished 09/03</t>
        </r>
        <r>
          <rPr>
            <sz val="8"/>
            <rFont val="Tahoma"/>
            <family val="0"/>
          </rPr>
          <t xml:space="preserve">
</t>
        </r>
        <r>
          <rPr>
            <sz val="10"/>
            <rFont val="Tahoma"/>
            <family val="2"/>
          </rPr>
          <t>Maint Rituxan 4x every 6 mos</t>
        </r>
      </text>
    </comment>
    <comment ref="J142" authorId="2">
      <text>
        <r>
          <rPr>
            <sz val="10"/>
            <rFont val="Tahoma"/>
            <family val="2"/>
          </rPr>
          <t>Maintenance Rituxan 4x per 6 mos changed to 1x every 3 mos starting 11/05</t>
        </r>
        <r>
          <rPr>
            <sz val="8"/>
            <rFont val="Tahoma"/>
            <family val="0"/>
          </rPr>
          <t xml:space="preserve">
</t>
        </r>
      </text>
    </comment>
    <comment ref="M142" authorId="2">
      <text>
        <r>
          <rPr>
            <sz val="10"/>
            <rFont val="Tahoma"/>
            <family val="2"/>
          </rPr>
          <t xml:space="preserve">08/07
Still CR
Maint. Rituxan continues </t>
        </r>
        <r>
          <rPr>
            <sz val="8"/>
            <rFont val="Tahoma"/>
            <family val="0"/>
          </rPr>
          <t xml:space="preserve">
</t>
        </r>
      </text>
    </comment>
    <comment ref="J222" authorId="2">
      <text>
        <r>
          <rPr>
            <sz val="10"/>
            <rFont val="Tahoma"/>
            <family val="2"/>
          </rPr>
          <t>No remission until Sep 06.</t>
        </r>
        <r>
          <rPr>
            <sz val="8"/>
            <rFont val="Tahoma"/>
            <family val="0"/>
          </rPr>
          <t xml:space="preserve">
</t>
        </r>
      </text>
    </comment>
    <comment ref="I101" authorId="2">
      <text>
        <r>
          <rPr>
            <b/>
            <sz val="10"/>
            <rFont val="Tahoma"/>
            <family val="2"/>
          </rPr>
          <t>TOM S-</t>
        </r>
        <r>
          <rPr>
            <b/>
            <sz val="8"/>
            <rFont val="Tahoma"/>
            <family val="0"/>
          </rPr>
          <t xml:space="preserve">
</t>
        </r>
        <r>
          <rPr>
            <sz val="10"/>
            <rFont val="Tahoma"/>
            <family val="2"/>
          </rPr>
          <t xml:space="preserve">DX:02/2001
</t>
        </r>
        <r>
          <rPr>
            <sz val="8"/>
            <rFont val="Tahoma"/>
            <family val="0"/>
          </rPr>
          <t xml:space="preserve">
</t>
        </r>
      </text>
    </comment>
    <comment ref="J101" authorId="2">
      <text>
        <r>
          <rPr>
            <sz val="10"/>
            <rFont val="Tahoma"/>
            <family val="2"/>
          </rPr>
          <t>TX: RHCVAD 02/02
MTX 03/02
CR1 06/02</t>
        </r>
        <r>
          <rPr>
            <sz val="8"/>
            <rFont val="Tahoma"/>
            <family val="0"/>
          </rPr>
          <t xml:space="preserve">
</t>
        </r>
      </text>
    </comment>
    <comment ref="M101" authorId="2">
      <text>
        <r>
          <rPr>
            <sz val="10"/>
            <rFont val="Tahoma"/>
            <family val="2"/>
          </rPr>
          <t>No word since 06/02</t>
        </r>
        <r>
          <rPr>
            <sz val="8"/>
            <rFont val="Tahoma"/>
            <family val="0"/>
          </rPr>
          <t xml:space="preserve">
</t>
        </r>
      </text>
    </comment>
    <comment ref="I330" authorId="2">
      <text>
        <r>
          <rPr>
            <b/>
            <sz val="10"/>
            <rFont val="Tahoma"/>
            <family val="2"/>
          </rPr>
          <t xml:space="preserve">CLIFF M-
</t>
        </r>
        <r>
          <rPr>
            <sz val="10"/>
            <rFont val="Tahoma"/>
            <family val="2"/>
          </rPr>
          <t xml:space="preserve">DX: 06/01 Stg IV
TX: RCHOPx8
</t>
        </r>
      </text>
    </comment>
    <comment ref="J330" authorId="2">
      <text>
        <r>
          <rPr>
            <sz val="10"/>
            <rFont val="Tahoma"/>
            <family val="2"/>
          </rPr>
          <t>Feel good-heartburn
02/02</t>
        </r>
        <r>
          <rPr>
            <sz val="8"/>
            <rFont val="Tahoma"/>
            <family val="0"/>
          </rPr>
          <t xml:space="preserve">
</t>
        </r>
      </text>
    </comment>
    <comment ref="I156" authorId="2">
      <text>
        <r>
          <rPr>
            <b/>
            <sz val="10"/>
            <rFont val="Tahoma"/>
            <family val="2"/>
          </rPr>
          <t xml:space="preserve">STEPHEN W-
</t>
        </r>
        <r>
          <rPr>
            <sz val="10"/>
            <rFont val="Tahoma"/>
            <family val="2"/>
          </rPr>
          <t>DX: 2003 MCL
(DX: 1998 CCL)
TX: HCVAD (ababab) and Auto SCT 10/03
CR1</t>
        </r>
        <r>
          <rPr>
            <sz val="8"/>
            <rFont val="Tahoma"/>
            <family val="0"/>
          </rPr>
          <t xml:space="preserve">
</t>
        </r>
      </text>
    </comment>
    <comment ref="M156" authorId="2">
      <text>
        <r>
          <rPr>
            <sz val="10"/>
            <rFont val="Tahoma"/>
            <family val="2"/>
          </rPr>
          <t>08/07 Still CR and enjoying life.</t>
        </r>
        <r>
          <rPr>
            <sz val="8"/>
            <rFont val="Tahoma"/>
            <family val="0"/>
          </rPr>
          <t xml:space="preserve">
</t>
        </r>
      </text>
    </comment>
    <comment ref="M171" authorId="2">
      <text>
        <r>
          <rPr>
            <sz val="10"/>
            <rFont val="Tahoma"/>
            <family val="2"/>
          </rPr>
          <t>08/07
Doing fine. R maint. 2x4 so far and 6 mos apart in 05 and 06.</t>
        </r>
        <r>
          <rPr>
            <sz val="8"/>
            <rFont val="Tahoma"/>
            <family val="0"/>
          </rPr>
          <t xml:space="preserve">
</t>
        </r>
      </text>
    </comment>
    <comment ref="J171" authorId="2">
      <text>
        <r>
          <rPr>
            <sz val="10"/>
            <rFont val="Tahoma"/>
            <family val="2"/>
          </rPr>
          <t>Started R maint every 6 mos.</t>
        </r>
        <r>
          <rPr>
            <sz val="8"/>
            <rFont val="Tahoma"/>
            <family val="0"/>
          </rPr>
          <t xml:space="preserve">
</t>
        </r>
      </text>
    </comment>
    <comment ref="L192" authorId="0">
      <text>
        <r>
          <rPr>
            <b/>
            <sz val="10"/>
            <rFont val="Tahoma"/>
            <family val="0"/>
          </rPr>
          <t>John:</t>
        </r>
        <r>
          <rPr>
            <sz val="10"/>
            <rFont val="Tahoma"/>
            <family val="0"/>
          </rPr>
          <t xml:space="preserve">
In 2006 I started a Rituxan Maintenance program where I will have an
infusion every 3-months for 2 years</t>
        </r>
      </text>
    </comment>
    <comment ref="L47" authorId="0">
      <text>
        <r>
          <rPr>
            <sz val="10"/>
            <rFont val="Tahoma"/>
            <family val="0"/>
          </rPr>
          <t xml:space="preserve">Started Thalidomide, Decadron, Rituxan on 11/2005
</t>
        </r>
      </text>
    </comment>
    <comment ref="I389" authorId="0">
      <text>
        <r>
          <rPr>
            <b/>
            <sz val="10"/>
            <rFont val="Tahoma"/>
            <family val="2"/>
          </rPr>
          <t xml:space="preserve">KEN B (wife Gail) </t>
        </r>
        <r>
          <rPr>
            <sz val="10"/>
            <rFont val="Tahoma"/>
            <family val="2"/>
          </rPr>
          <t xml:space="preserve">- 
DX: 1998
TX: CHOP X 9
AUTO SCT </t>
        </r>
        <r>
          <rPr>
            <sz val="8"/>
            <rFont val="Tahoma"/>
            <family val="0"/>
          </rPr>
          <t xml:space="preserve">
</t>
        </r>
      </text>
    </comment>
    <comment ref="J389" authorId="0">
      <text>
        <r>
          <rPr>
            <sz val="10"/>
            <rFont val="Tahoma"/>
            <family val="2"/>
          </rPr>
          <t>HCVAD +  RITUXAN 02/02</t>
        </r>
        <r>
          <rPr>
            <sz val="8"/>
            <rFont val="Tahoma"/>
            <family val="0"/>
          </rPr>
          <t xml:space="preserve">
</t>
        </r>
        <r>
          <rPr>
            <sz val="10"/>
            <rFont val="Tahoma"/>
            <family val="2"/>
          </rPr>
          <t>ZEVALIN 08/02
EPOCH + RITUXAN
R maint</t>
        </r>
      </text>
    </comment>
    <comment ref="K389" authorId="2">
      <text>
        <r>
          <rPr>
            <sz val="10"/>
            <rFont val="Tahoma"/>
            <family val="2"/>
          </rPr>
          <t>1/03 Some node growth</t>
        </r>
        <r>
          <rPr>
            <sz val="8"/>
            <rFont val="Tahoma"/>
            <family val="0"/>
          </rPr>
          <t xml:space="preserve">
</t>
        </r>
      </text>
    </comment>
    <comment ref="L389" authorId="0">
      <text>
        <r>
          <rPr>
            <sz val="10"/>
            <rFont val="Tahoma"/>
            <family val="2"/>
          </rPr>
          <t>2004 VELCADE TRIAL
Low platelets (30-35K)
Currently 1 transfusion per month
2005 -Onc is recommending Thalidomide as last resort</t>
        </r>
      </text>
    </comment>
    <comment ref="M389" authorId="0">
      <text>
        <r>
          <rPr>
            <sz val="10"/>
            <rFont val="Tahoma"/>
            <family val="0"/>
          </rPr>
          <t xml:space="preserve">
 Died 9on April 26, 2007</t>
        </r>
      </text>
    </comment>
    <comment ref="I374" authorId="0">
      <text>
        <r>
          <rPr>
            <sz val="10"/>
            <rFont val="Tahoma"/>
            <family val="0"/>
          </rPr>
          <t xml:space="preserve">PHYLLIS L
DX: 11/2001 MCL
Blastic  "Double vision, drooping eyelids, unable to focus, night sweats, fatigue, weight loss" </t>
        </r>
      </text>
    </comment>
    <comment ref="J374" authorId="0">
      <text>
        <r>
          <rPr>
            <sz val="10"/>
            <rFont val="Tahoma"/>
            <family val="0"/>
          </rPr>
          <t xml:space="preserve">Early 2002 -Splenectomy then chemo, Chemo Regime: Day 1 - Rituxamab, Day 2 - Fludarabine, Cytoxan, Mitoxantrone, Day 3 - Fludarabine &amp; Cytoxan, Day 4 
Sept 2002:2—PET scan &amp; CT scan show no cancer anywhere Discontinued chemo."   
</t>
        </r>
      </text>
    </comment>
    <comment ref="M374" authorId="0">
      <text>
        <r>
          <rPr>
            <sz val="10"/>
            <rFont val="Tahoma"/>
            <family val="0"/>
          </rPr>
          <t xml:space="preserve">Passed away June 30/2007 as informed by sister
</t>
        </r>
      </text>
    </comment>
    <comment ref="I266" authorId="0">
      <text>
        <r>
          <rPr>
            <b/>
            <sz val="10"/>
            <rFont val="Tahoma"/>
            <family val="2"/>
          </rPr>
          <t>KEVIN C</t>
        </r>
        <r>
          <rPr>
            <sz val="10"/>
            <rFont val="Tahoma"/>
            <family val="0"/>
          </rPr>
          <t xml:space="preserve">
DX: 02/07 stage 4 MCL
TX:He has completed 3 cycles of RHyper C-VAD with a CR result and is now
proceeding to an auto BMT at Nebraska Medical Center Velcade in
conjunction with BEAM and Rituxan prior to the BMT
</t>
        </r>
      </text>
    </comment>
    <comment ref="I287" authorId="0">
      <text>
        <r>
          <rPr>
            <sz val="10"/>
            <rFont val="Tahoma"/>
            <family val="0"/>
          </rPr>
          <t xml:space="preserve">
</t>
        </r>
        <r>
          <rPr>
            <b/>
            <sz val="10"/>
            <rFont val="Tahoma"/>
            <family val="2"/>
          </rPr>
          <t>HARRY Y</t>
        </r>
        <r>
          <rPr>
            <sz val="10"/>
            <rFont val="Tahoma"/>
            <family val="0"/>
          </rPr>
          <t xml:space="preserve">
DX: 06/07 stage 4 MCL-90% mantle zone
TX:He has started RCHOP at MD Anderson
</t>
        </r>
      </text>
    </comment>
    <comment ref="I40" authorId="0">
      <text>
        <r>
          <rPr>
            <sz val="10"/>
            <rFont val="Tahoma"/>
            <family val="0"/>
          </rPr>
          <t xml:space="preserve">DX:  5/1998 with Diffuse MCL in small neck and groin palpable nodes at age 57.
TX:  Clinical Trial of CHOP/Rituxan at Dana Farber 6/98-9/98 with CR
</t>
        </r>
      </text>
    </comment>
    <comment ref="L40" authorId="0">
      <text>
        <r>
          <rPr>
            <sz val="10"/>
            <rFont val="Tahoma"/>
            <family val="2"/>
          </rPr>
          <t>Recurrence ReDX:  3/06 with self detected small node in neck 
TX:  8 weekly cycles of Rituxan only 4-5/06 with CR</t>
        </r>
        <r>
          <rPr>
            <b/>
            <sz val="10"/>
            <rFont val="Tahoma"/>
            <family val="0"/>
          </rPr>
          <t xml:space="preserve">
</t>
        </r>
        <r>
          <rPr>
            <sz val="10"/>
            <rFont val="Tahoma"/>
            <family val="0"/>
          </rPr>
          <t xml:space="preserve">
</t>
        </r>
      </text>
    </comment>
    <comment ref="M40" authorId="0">
      <text>
        <r>
          <rPr>
            <sz val="10"/>
            <rFont val="Tahoma"/>
            <family val="0"/>
          </rPr>
          <t xml:space="preserve">Current:  7/07 - CR continues based on tests (4-5/07) including CT, PET and endoscopy of stomach and colon.  Continuing with 6 month CT and 12 month PET monitoring.
</t>
        </r>
      </text>
    </comment>
    <comment ref="M175" authorId="0">
      <text>
        <r>
          <rPr>
            <sz val="10"/>
            <rFont val="Tahoma"/>
            <family val="0"/>
          </rPr>
          <t>As of 8/05/07
After completing chemo (Jan, 2005), I attempted an allo(auto?) SCT.  After 2
unsuccessful attempts at harvesting stem cells, I declined to go to
the next step of an allo.  The transplant center recommended R
maintenance for 2 yrs. - 4 weekly treatments 3 x @ yr.  Next week I
will have my final treatment.
Still CR</t>
        </r>
      </text>
    </comment>
    <comment ref="I139" authorId="0">
      <text>
        <r>
          <rPr>
            <b/>
            <sz val="10"/>
            <rFont val="Tahoma"/>
            <family val="2"/>
          </rPr>
          <t xml:space="preserve">Ken L </t>
        </r>
        <r>
          <rPr>
            <sz val="10"/>
            <rFont val="Tahoma"/>
            <family val="0"/>
          </rPr>
          <t xml:space="preserve">
DX: 8/18/03 with BMI
TX: RHCVAD(abab) 9/2003 gave PR
</t>
        </r>
      </text>
    </comment>
    <comment ref="J139" authorId="0">
      <text>
        <r>
          <rPr>
            <sz val="10"/>
            <rFont val="Tahoma"/>
            <family val="0"/>
          </rPr>
          <t xml:space="preserve">4/9/2004 Auto SCT + 1 course Rituxan 10/2004
</t>
        </r>
      </text>
    </comment>
    <comment ref="L139" authorId="0">
      <text>
        <r>
          <rPr>
            <sz val="10"/>
            <rFont val="Tahoma"/>
            <family val="0"/>
          </rPr>
          <t xml:space="preserve">08/2003 Discovered tumor in left eye socket
DX = MCL
07/07 - TX: I have had 10 radiation treatments on it and have yet to see any results. 5 more to go.
5/ 2007 Relapse: Single tumor in left eye socket and second tumor above the temple; no other indications.  20 days of xray radiation therapy with a week off half way through (ineffective).  Thalidomide-Rituxan six month program.  Back in remission after 2 and a half months.
11/25/07 - I am now on a couse of Thalidamide and Rituxan.  We started out with 200 mg of thal but, after 14 days, I developed hives and my onc stopped that aspect of my treatment.  I did finish the rituxan (one treatment per week for four weeks).  We have restarted the thal at100 mg.  The plan is to complete the 28-day couse and then assess the situation.
</t>
        </r>
      </text>
    </comment>
    <comment ref="J372" authorId="0">
      <text>
        <r>
          <rPr>
            <sz val="10"/>
            <rFont val="Tahoma"/>
            <family val="0"/>
          </rPr>
          <t xml:space="preserve">11/99 into 2000 on W&amp;W while nodes continued to shrink
</t>
        </r>
      </text>
    </comment>
    <comment ref="K372" authorId="0">
      <text>
        <r>
          <rPr>
            <sz val="10"/>
            <rFont val="Tahoma"/>
            <family val="0"/>
          </rPr>
          <t xml:space="preserve">5/01 Relapse, swollen lymph nodes
7/01 Rituxan 4x + low dose oral Cytoxan + Etoposide (VePesid) chemo 8
months, partial response; 
</t>
        </r>
      </text>
    </comment>
    <comment ref="L372" authorId="0">
      <text>
        <r>
          <rPr>
            <sz val="10"/>
            <rFont val="Tahoma"/>
            <family val="0"/>
          </rPr>
          <t xml:space="preserve">Feb 2003 I just finished 5 months of a modified protocol: Rituxan 8x plus daily low
dose oral etoposide &amp; prednisone.  Fortunately there has been partial
response so I'm back on W&amp;W
Also started radiation 18X in 11/2003 to large mass left side of neck which removed it 
Oct 2004 I have been on Thalidomide (plus Rituxan + Gemzar) since the end
of July with little or no benefit.  Next week I start radiation 18x to a large mass on the right side of my
neck. 
</t>
        </r>
      </text>
    </comment>
    <comment ref="I64" authorId="0">
      <text>
        <r>
          <rPr>
            <b/>
            <sz val="10"/>
            <rFont val="Tahoma"/>
            <family val="2"/>
          </rPr>
          <t>BILL S</t>
        </r>
        <r>
          <rPr>
            <sz val="10"/>
            <rFont val="Tahoma"/>
            <family val="0"/>
          </rPr>
          <t xml:space="preserve">
DX: 12/1999
TX: RHCVAD(abababab) at MDA - CR</t>
        </r>
      </text>
    </comment>
    <comment ref="L64" authorId="0">
      <text>
        <r>
          <rPr>
            <sz val="10"/>
            <rFont val="Tahoma"/>
            <family val="0"/>
          </rPr>
          <t xml:space="preserve">10/2005 - Minor Relapse
CR After first Rituxan infusion
</t>
        </r>
      </text>
    </comment>
    <comment ref="M64" authorId="0">
      <text>
        <r>
          <rPr>
            <sz val="10"/>
            <rFont val="Tahoma"/>
            <family val="0"/>
          </rPr>
          <t xml:space="preserve">As of 07/07 still CR!
</t>
        </r>
      </text>
    </comment>
    <comment ref="I244" authorId="1">
      <text>
        <r>
          <rPr>
            <b/>
            <sz val="10"/>
            <rFont val="Tahoma"/>
            <family val="2"/>
          </rPr>
          <t xml:space="preserve">DON L </t>
        </r>
        <r>
          <rPr>
            <sz val="10"/>
            <rFont val="Tahoma"/>
            <family val="2"/>
          </rPr>
          <t xml:space="preserve">(Posts by wife)
DX: 12/06 
TX: 6 cycles of R-CHOP plus Velcade 
</t>
        </r>
      </text>
    </comment>
    <comment ref="M244" authorId="1">
      <text>
        <r>
          <rPr>
            <sz val="10"/>
            <rFont val="Tahoma"/>
            <family val="2"/>
          </rPr>
          <t xml:space="preserve">
Next comes SCT here at the Nebraska Medical Center
Don is participating in the R-BEAM + Velcade trial under Dr. Vose. SCT occured 07/27/07
As of 8/26/07 recovery on schedule but some PN evident probably from Velcade.</t>
        </r>
      </text>
    </comment>
    <comment ref="I271" authorId="0">
      <text>
        <r>
          <rPr>
            <b/>
            <sz val="10"/>
            <rFont val="Tahoma"/>
            <family val="2"/>
          </rPr>
          <t xml:space="preserve"> JAY G</t>
        </r>
        <r>
          <rPr>
            <sz val="10"/>
            <rFont val="Tahoma"/>
            <family val="0"/>
          </rPr>
          <t xml:space="preserve">
Presented with lumps in his groin at the end of June. A blood test on July 3 showed anemia and abnormal blood counts. More tests resulted in-
DX: MCL as of July 19, 2007
TX:The oncologist started Jay on R-CHOP chemo on Friday, July 20, which Jay tolerated fairly well.
12/07 - just completed 7 R-CHOP treatments
with great results according to his PET and CT scans.
12/18/07-doesn't have Blastic MCL, but he does have a very high Ki-67 &gt; 90%, and still about 30% bone marrow involvement.
</t>
        </r>
      </text>
    </comment>
    <comment ref="I233" authorId="2">
      <text>
        <r>
          <rPr>
            <b/>
            <sz val="10"/>
            <rFont val="Tahoma"/>
            <family val="2"/>
          </rPr>
          <t>R UNK</t>
        </r>
        <r>
          <rPr>
            <sz val="10"/>
            <rFont val="Tahoma"/>
            <family val="2"/>
          </rPr>
          <t xml:space="preserve"> 
DX 10/2006
TX: RHCVAD 
</t>
        </r>
        <r>
          <rPr>
            <sz val="8"/>
            <rFont val="Tahoma"/>
            <family val="0"/>
          </rPr>
          <t xml:space="preserve">
</t>
        </r>
      </text>
    </comment>
    <comment ref="M233" authorId="0">
      <text>
        <r>
          <rPr>
            <sz val="10"/>
            <rFont val="Tahoma"/>
            <family val="0"/>
          </rPr>
          <t xml:space="preserve">Scheduled for high dose Cytoxan with Rituxan on 7/23/07
</t>
        </r>
      </text>
    </comment>
    <comment ref="I76" authorId="0">
      <text>
        <r>
          <rPr>
            <b/>
            <sz val="10"/>
            <rFont val="Tahoma"/>
            <family val="2"/>
          </rPr>
          <t xml:space="preserve">GARY W - </t>
        </r>
        <r>
          <rPr>
            <sz val="10"/>
            <rFont val="Tahoma"/>
            <family val="0"/>
          </rPr>
          <t xml:space="preserve">DX: 02/2000
</t>
        </r>
      </text>
    </comment>
    <comment ref="J76" authorId="0">
      <text>
        <r>
          <rPr>
            <sz val="10"/>
            <rFont val="Tahoma"/>
            <family val="0"/>
          </rPr>
          <t xml:space="preserve">
02/2002 EPOCH -R
04/2002 CR
 09/2002 NIH vaccine trial</t>
        </r>
      </text>
    </comment>
    <comment ref="K76" authorId="0">
      <text>
        <r>
          <rPr>
            <sz val="10"/>
            <rFont val="Tahoma"/>
            <family val="0"/>
          </rPr>
          <t xml:space="preserve">Relapsed 11/2003
</t>
        </r>
      </text>
    </comment>
    <comment ref="L76" authorId="0">
      <text>
        <r>
          <rPr>
            <sz val="10"/>
            <rFont val="Tahoma"/>
            <family val="0"/>
          </rPr>
          <t xml:space="preserve">Still W&amp;W in 2006
</t>
        </r>
      </text>
    </comment>
    <comment ref="M76" authorId="0">
      <text>
        <r>
          <rPr>
            <sz val="10"/>
            <rFont val="Tahoma"/>
            <family val="0"/>
          </rPr>
          <t xml:space="preserve">07/2007
W/W till 3 weeks ago. I am now trying Rituxan to see if I can get something out of it. 
10/19/07 Am trying low dose radiation - Dana Faber has completed this on 35 patients with 80 % success.
It involves two treatments of low dose Radiotherapy. 2gy per treatment. With in three day the nodes in my Groin reduced in size. One week now there down by 2/3.
See: Journal of Clinical Oncology, Vol 21, Issue 13 (July), 2003: 2474-2480 
2003 American Society for Clinical Oncology
</t>
        </r>
        <r>
          <rPr>
            <i/>
            <sz val="10"/>
            <rFont val="Tahoma"/>
            <family val="2"/>
          </rPr>
          <t xml:space="preserve"> High Response Rates and Lasting Remissions After Low-Dose Involved Field Radiotherapy in Indolent Lymphomas</t>
        </r>
        <r>
          <rPr>
            <sz val="10"/>
            <rFont val="Tahoma"/>
            <family val="0"/>
          </rPr>
          <t xml:space="preserve">
02/24/08
I have been invited by Dana Farber to take part in a clinical trail of ABT-263. Its a BCL-2 inhibitor. Has anyone been in the study ?</t>
        </r>
      </text>
    </comment>
    <comment ref="L16" authorId="0">
      <text>
        <r>
          <rPr>
            <sz val="10"/>
            <rFont val="Tahoma"/>
            <family val="0"/>
          </rPr>
          <t>7/06 relapse -returned in same location - local radiation, + RCHOP gave CR
On R maintenance until the mini.</t>
        </r>
      </text>
    </comment>
    <comment ref="I216" authorId="0">
      <text>
        <r>
          <rPr>
            <b/>
            <sz val="10"/>
            <rFont val="Tahoma"/>
            <family val="2"/>
          </rPr>
          <t>ED N</t>
        </r>
        <r>
          <rPr>
            <sz val="10"/>
            <rFont val="Tahoma"/>
            <family val="0"/>
          </rPr>
          <t xml:space="preserve">
DX: Jan 2005
TX 10/2005 RHCVAD(ababab)
CR</t>
        </r>
      </text>
    </comment>
    <comment ref="J216" authorId="0">
      <text>
        <r>
          <rPr>
            <sz val="10"/>
            <rFont val="Tahoma"/>
            <family val="0"/>
          </rPr>
          <t>5/06 CR
8/06 Auto SCT</t>
        </r>
      </text>
    </comment>
    <comment ref="M216" authorId="0">
      <text>
        <r>
          <rPr>
            <sz val="10"/>
            <rFont val="Tahoma"/>
            <family val="0"/>
          </rPr>
          <t xml:space="preserve">1/07 start Rituxan maintenance
</t>
        </r>
      </text>
    </comment>
    <comment ref="M54" authorId="2">
      <text>
        <r>
          <rPr>
            <sz val="10"/>
            <rFont val="Tahoma"/>
            <family val="2"/>
          </rPr>
          <t>03/22/02
2001-2002
TX : Rituxan x 5 then Rituxan x 4</t>
        </r>
        <r>
          <rPr>
            <sz val="8"/>
            <rFont val="Tahoma"/>
            <family val="0"/>
          </rPr>
          <t xml:space="preserve">
</t>
        </r>
      </text>
    </comment>
    <comment ref="I54" authorId="0">
      <text>
        <r>
          <rPr>
            <b/>
            <sz val="10"/>
            <rFont val="Tahoma"/>
            <family val="2"/>
          </rPr>
          <t>JOHNNY C</t>
        </r>
        <r>
          <rPr>
            <sz val="10"/>
            <rFont val="Tahoma"/>
            <family val="0"/>
          </rPr>
          <t xml:space="preserve">
DX:4/1999
TX: HCVAD (ababaa)
Auto PBSC transplant</t>
        </r>
      </text>
    </comment>
    <comment ref="L154" authorId="2">
      <text>
        <r>
          <rPr>
            <sz val="10"/>
            <rFont val="Tahoma"/>
            <family val="2"/>
          </rPr>
          <t xml:space="preserve">
Fine as of 05/04. Going back to work.</t>
        </r>
        <r>
          <rPr>
            <sz val="8"/>
            <rFont val="Tahoma"/>
            <family val="0"/>
          </rPr>
          <t xml:space="preserve">
</t>
        </r>
      </text>
    </comment>
    <comment ref="I360" authorId="2">
      <text>
        <r>
          <rPr>
            <b/>
            <sz val="10"/>
            <rFont val="Tahoma"/>
            <family val="2"/>
          </rPr>
          <t>SPENCE W-</t>
        </r>
        <r>
          <rPr>
            <sz val="10"/>
            <rFont val="Tahoma"/>
            <family val="2"/>
          </rPr>
          <t xml:space="preserve">
DX: 05/2003 Stg IV 90% BMI nodes in abdomen. Spleen double size.
TX: Rx8 and Leukine beg. 06/03
Rx4 11/03.</t>
        </r>
      </text>
    </comment>
    <comment ref="J360" authorId="2">
      <text>
        <r>
          <rPr>
            <sz val="10"/>
            <rFont val="Tahoma"/>
            <family val="2"/>
          </rPr>
          <t>Relapse 08/04 incr size of abdomen nodes.</t>
        </r>
        <r>
          <rPr>
            <sz val="8"/>
            <rFont val="Tahoma"/>
            <family val="0"/>
          </rPr>
          <t xml:space="preserve">
</t>
        </r>
        <r>
          <rPr>
            <sz val="10"/>
            <rFont val="Tahoma"/>
            <family val="2"/>
          </rPr>
          <t>TX: Rx4</t>
        </r>
      </text>
    </comment>
    <comment ref="K360" authorId="2">
      <text>
        <r>
          <rPr>
            <sz val="10"/>
            <rFont val="Tahoma"/>
            <family val="2"/>
          </rPr>
          <t>03/05 
TX: Rituxan x4</t>
        </r>
        <r>
          <rPr>
            <sz val="8"/>
            <rFont val="Tahoma"/>
            <family val="0"/>
          </rPr>
          <t xml:space="preserve">
</t>
        </r>
      </text>
    </comment>
    <comment ref="L360" authorId="2">
      <text>
        <r>
          <rPr>
            <sz val="10"/>
            <rFont val="Tahoma"/>
            <family val="2"/>
          </rPr>
          <t>Relapse 2006
TX: Velcade x2 and Rx4
Nodes size still increasing. Spleen back double.</t>
        </r>
        <r>
          <rPr>
            <sz val="8"/>
            <rFont val="Tahoma"/>
            <family val="0"/>
          </rPr>
          <t xml:space="preserve">
</t>
        </r>
      </text>
    </comment>
    <comment ref="M360" authorId="2">
      <text>
        <r>
          <rPr>
            <sz val="10"/>
            <rFont val="Tahoma"/>
            <family val="2"/>
          </rPr>
          <t>03/07 Velcade did not work. Onc stopping TX. Treating his prostate cancer. Sleeps a lot but gets around fine.
We lost this warrior on July 31,07 from pneumonia complications</t>
        </r>
        <r>
          <rPr>
            <sz val="8"/>
            <rFont val="Tahoma"/>
            <family val="0"/>
          </rPr>
          <t xml:space="preserve">
</t>
        </r>
      </text>
    </comment>
    <comment ref="I256" authorId="2">
      <text>
        <r>
          <rPr>
            <b/>
            <sz val="10"/>
            <rFont val="Tahoma"/>
            <family val="2"/>
          </rPr>
          <t>PETER S.-</t>
        </r>
        <r>
          <rPr>
            <sz val="10"/>
            <rFont val="Tahoma"/>
            <family val="2"/>
          </rPr>
          <t xml:space="preserve">
DX: 10/06 Stg IV with BMI.</t>
        </r>
        <r>
          <rPr>
            <sz val="8"/>
            <rFont val="Tahoma"/>
            <family val="0"/>
          </rPr>
          <t xml:space="preserve">
</t>
        </r>
        <r>
          <rPr>
            <sz val="10"/>
            <rFont val="Tahoma"/>
            <family val="2"/>
          </rPr>
          <t>TX: HCVAD @St Barts, London</t>
        </r>
      </text>
    </comment>
    <comment ref="M256" authorId="2">
      <text>
        <r>
          <rPr>
            <sz val="10"/>
            <rFont val="Tahoma"/>
            <family val="2"/>
          </rPr>
          <t>Begin mini allo in 08/07</t>
        </r>
        <r>
          <rPr>
            <sz val="8"/>
            <rFont val="Tahoma"/>
            <family val="0"/>
          </rPr>
          <t xml:space="preserve">
(9/10 matched unrelated)</t>
        </r>
      </text>
    </comment>
    <comment ref="M161" authorId="0">
      <text>
        <r>
          <rPr>
            <sz val="10"/>
            <rFont val="Tahoma"/>
            <family val="0"/>
          </rPr>
          <t xml:space="preserve"> 08/07 - I am still a survivor - will be three years in November that I "crashed" on chemo - but have been handling it ever since, and doing OK.  Keeping up wit the checkups of course
</t>
        </r>
      </text>
    </comment>
    <comment ref="L50" authorId="0">
      <text>
        <r>
          <rPr>
            <sz val="10"/>
            <rFont val="Tahoma"/>
            <family val="2"/>
          </rPr>
          <t>oncologist tells me watch and wait is the way to go unless the MCL is aggressive</t>
        </r>
      </text>
    </comment>
    <comment ref="J176" authorId="0">
      <text>
        <r>
          <rPr>
            <sz val="10"/>
            <rFont val="Tahoma"/>
            <family val="0"/>
          </rPr>
          <t>AutoSCT CR 12/04</t>
        </r>
      </text>
    </comment>
    <comment ref="M115" authorId="0">
      <text>
        <r>
          <rPr>
            <sz val="10"/>
            <rFont val="Tahoma"/>
            <family val="0"/>
          </rPr>
          <t xml:space="preserve">My father Skip Goodson, now almost 78, was diagnosed in June 2002 I believe.  He got a clean bill of health this past month, has been in remission for 5 years, and his physician believes he has beat the beast.  He has RCHOP plus Genasense.
</t>
        </r>
      </text>
    </comment>
    <comment ref="M330" authorId="2">
      <text>
        <r>
          <rPr>
            <sz val="10"/>
            <rFont val="Tahoma"/>
            <family val="2"/>
          </rPr>
          <t>Passed away July 16, 2003</t>
        </r>
        <r>
          <rPr>
            <sz val="8"/>
            <rFont val="Tahoma"/>
            <family val="0"/>
          </rPr>
          <t xml:space="preserve">
</t>
        </r>
      </text>
    </comment>
    <comment ref="L142" authorId="2">
      <text>
        <r>
          <rPr>
            <sz val="10"/>
            <rFont val="Tahoma"/>
            <family val="2"/>
          </rPr>
          <t>Maint. Rituxan continues 11/06</t>
        </r>
        <r>
          <rPr>
            <sz val="8"/>
            <rFont val="Tahoma"/>
            <family val="0"/>
          </rPr>
          <t xml:space="preserve">
</t>
        </r>
      </text>
    </comment>
    <comment ref="M103" authorId="1">
      <text>
        <r>
          <rPr>
            <sz val="10"/>
            <rFont val="Tahoma"/>
            <family val="2"/>
          </rPr>
          <t xml:space="preserve"> 08/07 feel well now although recently had shingles </t>
        </r>
        <r>
          <rPr>
            <sz val="8"/>
            <rFont val="Tahoma"/>
            <family val="0"/>
          </rPr>
          <t xml:space="preserve">
</t>
        </r>
        <r>
          <rPr>
            <sz val="10"/>
            <rFont val="Tahoma"/>
            <family val="2"/>
          </rPr>
          <t>12/07 -I am now one year post my auto transplant and doing well</t>
        </r>
      </text>
    </comment>
    <comment ref="M51" authorId="0">
      <text>
        <r>
          <rPr>
            <sz val="10"/>
            <rFont val="Tahoma"/>
            <family val="0"/>
          </rPr>
          <t>08/07
It's been a week since I came in and I have received Campath, Fludarabine, and Busulfan to prep me for the transplant which should be Wednesday morning. So far I've tolerated everything pretty well. If everything goes well I should be discharged in early September.</t>
        </r>
      </text>
    </comment>
    <comment ref="I344" authorId="0">
      <text>
        <r>
          <rPr>
            <b/>
            <sz val="10"/>
            <rFont val="Tahoma"/>
            <family val="0"/>
          </rPr>
          <t xml:space="preserve">BOB S
</t>
        </r>
        <r>
          <rPr>
            <sz val="10"/>
            <rFont val="Tahoma"/>
            <family val="2"/>
          </rPr>
          <t xml:space="preserve">10/04, DX of MCL and CLL. </t>
        </r>
      </text>
    </comment>
    <comment ref="J344" authorId="0">
      <text>
        <r>
          <rPr>
            <sz val="10"/>
            <rFont val="Tahoma"/>
            <family val="2"/>
          </rPr>
          <t>Intermittent pneumonia problems and breathing difficuly developed in 11/06</t>
        </r>
      </text>
    </comment>
    <comment ref="K344" authorId="0">
      <text>
        <r>
          <rPr>
            <sz val="10"/>
            <rFont val="Tahoma"/>
            <family val="0"/>
          </rPr>
          <t xml:space="preserve">11/06
TX: Velcade
Also ventilator lung support needed from time to time. Did not try Rituxan for fear of further lung damage.
</t>
        </r>
      </text>
    </comment>
    <comment ref="M344" authorId="1">
      <text>
        <r>
          <rPr>
            <sz val="10"/>
            <rFont val="Tahoma"/>
            <family val="2"/>
          </rPr>
          <t>Passed away from lung failure 6/10/2007</t>
        </r>
        <r>
          <rPr>
            <sz val="8"/>
            <rFont val="Tahoma"/>
            <family val="0"/>
          </rPr>
          <t xml:space="preserve">
</t>
        </r>
      </text>
    </comment>
    <comment ref="I338" authorId="0">
      <text>
        <r>
          <rPr>
            <b/>
            <sz val="10"/>
            <rFont val="Tahoma"/>
            <family val="2"/>
          </rPr>
          <t>DICK B</t>
        </r>
        <r>
          <rPr>
            <sz val="10"/>
            <rFont val="Tahoma"/>
            <family val="0"/>
          </rPr>
          <t xml:space="preserve"> - DX 10/2004
TX: CVP + R X 3
</t>
        </r>
      </text>
    </comment>
    <comment ref="J338" authorId="0">
      <text>
        <r>
          <rPr>
            <sz val="10"/>
            <rFont val="Tahoma"/>
            <family val="0"/>
          </rPr>
          <t>Radiation to 3 large tumors
VELCADE
Radiation to 1 large tumor
VELCADE not working
Scan shows 3 masses in head
CVP+R, Velcade, Cladribine, Cucumin, and Rapamune all didn’t work for him. Two rounds of ESHAP gave 2 mos  remission.</t>
        </r>
      </text>
    </comment>
    <comment ref="L338" authorId="0">
      <text>
        <r>
          <rPr>
            <sz val="10"/>
            <rFont val="Tahoma"/>
            <family val="0"/>
          </rPr>
          <t xml:space="preserve">July 2006: Taking ESHAP. 
</t>
        </r>
      </text>
    </comment>
    <comment ref="M338" authorId="0">
      <text>
        <r>
          <rPr>
            <sz val="10"/>
            <rFont val="Tahoma"/>
            <family val="0"/>
          </rPr>
          <t>6/07 currently doing MUD allo sct (day 0 to be 6/28/07)
Passed away 8/13/07</t>
        </r>
      </text>
    </comment>
    <comment ref="I337" authorId="1">
      <text>
        <r>
          <rPr>
            <b/>
            <sz val="10"/>
            <rFont val="Tahoma"/>
            <family val="2"/>
          </rPr>
          <t>RICHARD A</t>
        </r>
        <r>
          <rPr>
            <sz val="10"/>
            <rFont val="Tahoma"/>
            <family val="2"/>
          </rPr>
          <t xml:space="preserve"> :
DX 4/04 
received alternative treatment 10/05 thru 10/06</t>
        </r>
        <r>
          <rPr>
            <sz val="8"/>
            <rFont val="Tahoma"/>
            <family val="0"/>
          </rPr>
          <t xml:space="preserve">
</t>
        </r>
      </text>
    </comment>
    <comment ref="J337" authorId="1">
      <text>
        <r>
          <rPr>
            <sz val="10"/>
            <rFont val="Tahoma"/>
            <family val="2"/>
          </rPr>
          <t>TX: 17 Treatments of light radiation to throat &amp; neck 8/06</t>
        </r>
        <r>
          <rPr>
            <sz val="8"/>
            <rFont val="Tahoma"/>
            <family val="0"/>
          </rPr>
          <t xml:space="preserve">
</t>
        </r>
      </text>
    </comment>
    <comment ref="M337" authorId="2">
      <text>
        <r>
          <rPr>
            <sz val="10"/>
            <rFont val="Tahoma"/>
            <family val="2"/>
          </rPr>
          <t>2/07 thru 3/07 Light radiation to pelvic, groin and lower stomach area - 18 treatments.  This was brought on by a severely left swollen leg due to blockage of the lymph system in the left groin.  Again thanks to members of this list regarding the procedure.  Radiation took care of swollen leg and successful, although there was a few weeks of side affects - mainly diarrhea or constipation and stomach pain.</t>
        </r>
        <r>
          <rPr>
            <sz val="8"/>
            <rFont val="Tahoma"/>
            <family val="0"/>
          </rPr>
          <t xml:space="preserve">
</t>
        </r>
        <r>
          <rPr>
            <sz val="10"/>
            <rFont val="Tahoma"/>
            <family val="2"/>
          </rPr>
          <t xml:space="preserve">
5/07 thru 6/07 - Light radiation treatment to the right underarm and upper right chest.  This was due to pain and nearly loss of the use of my right arm and hand.  Radiation very successful. 
4/07 thru 5/07 - All testing repeated and does not look good.  Have sought out MCL Specialist in Tucson for treatment.  This treatment will start the end of June of R-cladribine, +/-Velcade    This is suppose to be 5 days per week for 1 week, then 28 days off and then repeat the cycle for a total of 4 cycles. </t>
        </r>
        <r>
          <rPr>
            <sz val="8"/>
            <rFont val="Tahoma"/>
            <family val="0"/>
          </rPr>
          <t xml:space="preserve">
</t>
        </r>
        <r>
          <rPr>
            <sz val="10"/>
            <rFont val="Tahoma"/>
            <family val="2"/>
          </rPr>
          <t xml:space="preserve">7/07 - Condition continues to worsen in spite of 2CdA TX
Upon CT of the chest the cardiac silhouette is enlarged, and the lymph nodes in the chest and abdomen have increased dramatically in size. </t>
        </r>
        <r>
          <rPr>
            <sz val="8"/>
            <rFont val="Tahoma"/>
            <family val="0"/>
          </rPr>
          <t xml:space="preserve">
</t>
        </r>
        <r>
          <rPr>
            <sz val="10"/>
            <rFont val="Tahoma"/>
            <family val="2"/>
          </rPr>
          <t>8/07</t>
        </r>
        <r>
          <rPr>
            <sz val="8"/>
            <rFont val="Tahoma"/>
            <family val="0"/>
          </rPr>
          <t xml:space="preserve"> - </t>
        </r>
        <r>
          <rPr>
            <sz val="10"/>
            <rFont val="Tahoma"/>
            <family val="2"/>
          </rPr>
          <t>From daughter Shawn, At 8:42 a.m. 8/10 My Father, Richard "Skip" Allen passed away.</t>
        </r>
        <r>
          <rPr>
            <sz val="8"/>
            <rFont val="Tahoma"/>
            <family val="0"/>
          </rPr>
          <t xml:space="preserve">
</t>
        </r>
      </text>
    </comment>
    <comment ref="I31" authorId="2">
      <text>
        <r>
          <rPr>
            <b/>
            <sz val="10"/>
            <rFont val="Tahoma"/>
            <family val="2"/>
          </rPr>
          <t>LINDA L-</t>
        </r>
        <r>
          <rPr>
            <b/>
            <sz val="8"/>
            <rFont val="Tahoma"/>
            <family val="0"/>
          </rPr>
          <t xml:space="preserve">
</t>
        </r>
        <r>
          <rPr>
            <sz val="10"/>
            <rFont val="Tahoma"/>
            <family val="2"/>
          </rPr>
          <t xml:space="preserve">DX 6/1997 
Was "living very well" with MCL with alternative treatments
</t>
        </r>
        <r>
          <rPr>
            <b/>
            <sz val="8"/>
            <rFont val="Tahoma"/>
            <family val="0"/>
          </rPr>
          <t xml:space="preserve">
</t>
        </r>
        <r>
          <rPr>
            <sz val="8"/>
            <rFont val="Tahoma"/>
            <family val="0"/>
          </rPr>
          <t xml:space="preserve">
</t>
        </r>
      </text>
    </comment>
    <comment ref="L31" authorId="0">
      <text>
        <r>
          <rPr>
            <sz val="10"/>
            <rFont val="Tahoma"/>
            <family val="0"/>
          </rPr>
          <t>Relapse 4/02 - 6 rounds CHOP followed by 4 rd Rituxan
1/03 - five wk radiation for blockage caused by tumor in colon
Went on R maintenance</t>
        </r>
      </text>
    </comment>
    <comment ref="M31" authorId="2">
      <text>
        <r>
          <rPr>
            <sz val="10"/>
            <rFont val="Tahoma"/>
            <family val="2"/>
          </rPr>
          <t xml:space="preserve">08/2007 I am currently on Rituxan maintenance every 3 months.  </t>
        </r>
        <r>
          <rPr>
            <sz val="8"/>
            <rFont val="Tahoma"/>
            <family val="0"/>
          </rPr>
          <t xml:space="preserve">
</t>
        </r>
        <r>
          <rPr>
            <sz val="10"/>
            <rFont val="Tahoma"/>
            <family val="2"/>
          </rPr>
          <t xml:space="preserve">No symptoms, no health problems! </t>
        </r>
      </text>
    </comment>
    <comment ref="J31" authorId="0">
      <text>
        <r>
          <rPr>
            <sz val="10"/>
            <rFont val="Tahoma"/>
            <family val="0"/>
          </rPr>
          <t xml:space="preserve">Tried Coley's toxins 1/98 but had kidney failure 2/98
Then six rd of CVP took care of all signs of MCL and kidney function returned.
</t>
        </r>
      </text>
    </comment>
    <comment ref="K31" authorId="0">
      <text>
        <r>
          <rPr>
            <sz val="10"/>
            <rFont val="Tahoma"/>
            <family val="0"/>
          </rPr>
          <t xml:space="preserve">9-2000 Relapse 
TX: 6 more rd CVP (+Rituxan this time) 5/01 - MCL disappeared.
</t>
        </r>
      </text>
    </comment>
    <comment ref="J174" authorId="0">
      <text>
        <r>
          <rPr>
            <sz val="10"/>
            <rFont val="Tahoma"/>
            <family val="0"/>
          </rPr>
          <t>Did an autogolous (sp) completed in 5/2006</t>
        </r>
      </text>
    </comment>
    <comment ref="M174" authorId="0">
      <text>
        <r>
          <rPr>
            <sz val="10"/>
            <rFont val="Tahoma"/>
            <family val="0"/>
          </rPr>
          <t>08/2007
Still doing very well after Auto SCT</t>
        </r>
      </text>
    </comment>
    <comment ref="M121" authorId="0">
      <text>
        <r>
          <rPr>
            <sz val="10"/>
            <rFont val="Tahoma"/>
            <family val="0"/>
          </rPr>
          <t xml:space="preserve">Still W&amp;W
Still Complete Remission
</t>
        </r>
      </text>
    </comment>
    <comment ref="M133" authorId="0">
      <text>
        <r>
          <rPr>
            <sz val="10"/>
            <rFont val="Tahoma"/>
            <family val="0"/>
          </rPr>
          <t xml:space="preserve">03/17/06
Thank you all for your support, wisdom and prayers.
Dixie is at 3 years and going strong. We are hoping for 30 more. Time will tell.
</t>
        </r>
      </text>
    </comment>
    <comment ref="I96" authorId="0">
      <text>
        <r>
          <rPr>
            <sz val="10"/>
            <rFont val="Tahoma"/>
            <family val="0"/>
          </rPr>
          <t xml:space="preserve">
Dx Jan/2001 MCL - Diffuse
TX - CHOP CHOP X 3 Months. HDC (High Dose Chemo)  ECV June/01.</t>
        </r>
      </text>
    </comment>
    <comment ref="J96" authorId="0">
      <text>
        <r>
          <rPr>
            <sz val="10"/>
            <rFont val="Tahoma"/>
            <family val="0"/>
          </rPr>
          <t xml:space="preserve">Relapse 09/03
</t>
        </r>
      </text>
    </comment>
    <comment ref="K96" authorId="0">
      <text>
        <r>
          <rPr>
            <sz val="10"/>
            <rFont val="Tahoma"/>
            <family val="0"/>
          </rPr>
          <t>TX: 01/04 to 05/04 - Velcade
Still significant tumor growth
06/04 TX: Rituxan + Thalidomide
Onc says next step is Auto/Allo SCT- Rituxan not available here in Canada</t>
        </r>
      </text>
    </comment>
    <comment ref="M96" authorId="0">
      <text>
        <r>
          <rPr>
            <sz val="10"/>
            <rFont val="Tahoma"/>
            <family val="0"/>
          </rPr>
          <t xml:space="preserve">Right at 4 yr survival
</t>
        </r>
      </text>
    </comment>
    <comment ref="I97" authorId="0">
      <text>
        <r>
          <rPr>
            <sz val="10"/>
            <rFont val="Tahoma"/>
            <family val="0"/>
          </rPr>
          <t xml:space="preserve">DX: 2001 - Indolent TX: W&amp;W
</t>
        </r>
      </text>
    </comment>
    <comment ref="M97" authorId="0">
      <text>
        <r>
          <rPr>
            <sz val="10"/>
            <rFont val="Tahoma"/>
            <family val="0"/>
          </rPr>
          <t xml:space="preserve">
Now 2 years post (Auto?) SCT</t>
        </r>
      </text>
    </comment>
    <comment ref="J97" authorId="0">
      <text>
        <r>
          <rPr>
            <sz val="10"/>
            <rFont val="Tahoma"/>
            <family val="0"/>
          </rPr>
          <t xml:space="preserve">TX - (Auto?) SCT The MCL turned more aggressive
</t>
        </r>
      </text>
    </comment>
    <comment ref="I140" authorId="0">
      <text>
        <r>
          <rPr>
            <sz val="10"/>
            <rFont val="Tahoma"/>
            <family val="0"/>
          </rPr>
          <t>DX - 2003 - Enlarged spleen and both tonsils
Right lung drained every 2 wks - swollen lumph nodes neck/groin
TX: CHOP x 8 + R x 4
10/15/2003 Full Allo BMT</t>
        </r>
      </text>
    </comment>
    <comment ref="J147" authorId="0">
      <text>
        <r>
          <rPr>
            <sz val="10"/>
            <rFont val="Tahoma"/>
            <family val="0"/>
          </rPr>
          <t>07/2004
Had HyperCvad, auto stem cell July 2004, so far is very healthy and feels great</t>
        </r>
      </text>
    </comment>
    <comment ref="M147" authorId="0">
      <text>
        <r>
          <rPr>
            <sz val="10"/>
            <rFont val="Tahoma"/>
            <family val="0"/>
          </rPr>
          <t xml:space="preserve">08/07
As of this date, he is still in full remission and seems to be in good health. </t>
        </r>
      </text>
    </comment>
    <comment ref="I75" authorId="1">
      <text>
        <r>
          <rPr>
            <b/>
            <sz val="10"/>
            <rFont val="Tahoma"/>
            <family val="2"/>
          </rPr>
          <t xml:space="preserve">LINDA W </t>
        </r>
        <r>
          <rPr>
            <sz val="10"/>
            <rFont val="Tahoma"/>
            <family val="2"/>
          </rPr>
          <t xml:space="preserve">-
DX: 2000
 </t>
        </r>
      </text>
    </comment>
    <comment ref="L75" authorId="0">
      <text>
        <r>
          <rPr>
            <sz val="10"/>
            <rFont val="Tahoma"/>
            <family val="0"/>
          </rPr>
          <t xml:space="preserve">2005
Relapse after 5 1/2 yrs
</t>
        </r>
      </text>
    </comment>
    <comment ref="M75" authorId="1">
      <text>
        <r>
          <rPr>
            <sz val="10"/>
            <rFont val="Tahoma"/>
            <family val="2"/>
          </rPr>
          <t>08/2007
Am still taking chemo
For the last year and a half I have had several differant treatments.  So far nothing has gotten rid of this disease.</t>
        </r>
      </text>
    </comment>
    <comment ref="I219" authorId="0">
      <text>
        <r>
          <rPr>
            <b/>
            <sz val="10"/>
            <rFont val="Tahoma"/>
            <family val="2"/>
          </rPr>
          <t>AL S</t>
        </r>
        <r>
          <rPr>
            <sz val="10"/>
            <rFont val="Tahoma"/>
            <family val="0"/>
          </rPr>
          <t xml:space="preserve">
DX: Oct 2005
TX:RCHOP</t>
        </r>
      </text>
    </comment>
    <comment ref="J219" authorId="0">
      <text>
        <r>
          <rPr>
            <sz val="10"/>
            <rFont val="Tahoma"/>
            <family val="0"/>
          </rPr>
          <t xml:space="preserve">2006
Failed to get CR with RCHOP, went with ESHAP which was a little rough - Gave CR snd proceeded with autoSCT
</t>
        </r>
      </text>
    </comment>
    <comment ref="L219" authorId="2">
      <text>
        <r>
          <rPr>
            <sz val="10"/>
            <rFont val="Tahoma"/>
            <family val="2"/>
          </rPr>
          <t xml:space="preserve">As of 08/07 
Still in CR  I am 13 months out from an autologous stem cell transplant preceded by RCHOP and the ESHAP.I also am in complete remission, seeing orthopaedic patients and pumping a little iron. The best thing I did was return to work about a month after the transplant. It did take me a while to get over chronic fatigue, but this has now resolved. </t>
        </r>
        <r>
          <rPr>
            <sz val="8"/>
            <rFont val="Tahoma"/>
            <family val="0"/>
          </rPr>
          <t xml:space="preserve">
</t>
        </r>
      </text>
    </comment>
    <comment ref="I264" authorId="1">
      <text>
        <r>
          <rPr>
            <b/>
            <sz val="10"/>
            <rFont val="Tahoma"/>
            <family val="2"/>
          </rPr>
          <t xml:space="preserve">MARCUS B - </t>
        </r>
        <r>
          <rPr>
            <sz val="10"/>
            <rFont val="Tahoma"/>
            <family val="2"/>
          </rPr>
          <t xml:space="preserve">Posts also by (si) Helena
DX: 07/07 Blastic MCL
TX: 08/07 Have finished cycle ab of HCVAD 
Problems with infections, but will continue with more cycles. 
10/03/07 we are going to complete the four regimes my R+Hyper-CVAD treatment (abababab) as
the results from my latest Bone Marrow Biopsy showed NO DISEASE (down from 80/90% involvement when first diagnosed) and they CURRENTLY CONSIDER ME TO BE IN REMISSION.
11/02/07 - we will complete the full 4 regimes (abababab) without the consideration of transplants of any description.
</t>
        </r>
      </text>
    </comment>
    <comment ref="I159" authorId="0">
      <text>
        <r>
          <rPr>
            <b/>
            <sz val="10"/>
            <rFont val="Tahoma"/>
            <family val="2"/>
          </rPr>
          <t>DAVID A</t>
        </r>
        <r>
          <rPr>
            <sz val="10"/>
            <rFont val="Tahoma"/>
            <family val="0"/>
          </rPr>
          <t xml:space="preserve">
DX: 1/9/2004 BLASTIC stg 4
TX: 1 X RCHOP
plus RHCVAD (ab,ab,ab) - CR</t>
        </r>
      </text>
    </comment>
    <comment ref="M159" authorId="0">
      <text>
        <r>
          <rPr>
            <sz val="10"/>
            <rFont val="Tahoma"/>
            <family val="0"/>
          </rPr>
          <t>Plan Allo SCT 1/05</t>
        </r>
      </text>
    </comment>
    <comment ref="I279" authorId="2">
      <text>
        <r>
          <rPr>
            <b/>
            <sz val="10"/>
            <rFont val="Tahoma"/>
            <family val="2"/>
          </rPr>
          <t>GINGER S-</t>
        </r>
        <r>
          <rPr>
            <sz val="10"/>
            <rFont val="Tahoma"/>
            <family val="2"/>
          </rPr>
          <t xml:space="preserve"> DX 07/07
No symptoms, just BMI and blood involvement
TX: Right now just W &amp; W</t>
        </r>
      </text>
    </comment>
    <comment ref="I143" authorId="2">
      <text>
        <r>
          <rPr>
            <b/>
            <sz val="10"/>
            <rFont val="Tahoma"/>
            <family val="2"/>
          </rPr>
          <t>Danny MI-</t>
        </r>
        <r>
          <rPr>
            <sz val="10"/>
            <rFont val="Tahoma"/>
            <family val="2"/>
          </rPr>
          <t xml:space="preserve">
DX: 07/03 malignant mass next to right lung
definite biopsy/diagnosis not possible.</t>
        </r>
      </text>
    </comment>
    <comment ref="M143" authorId="0">
      <text>
        <r>
          <rPr>
            <sz val="10"/>
            <rFont val="Tahoma"/>
            <family val="0"/>
          </rPr>
          <t>05/07
Most likely cause is MCL as determined by Bronchoscopy and flow cytometry. Will stay on W &amp; W and await developments.</t>
        </r>
      </text>
    </comment>
    <comment ref="I236" authorId="0">
      <text>
        <r>
          <rPr>
            <b/>
            <sz val="10"/>
            <rFont val="Tahoma"/>
            <family val="2"/>
          </rPr>
          <t>MONICA, G</t>
        </r>
        <r>
          <rPr>
            <sz val="10"/>
            <rFont val="Tahoma"/>
            <family val="0"/>
          </rPr>
          <t xml:space="preserve">
01/2006
DX: MCL from blood &amp; BMB
No TX - No symptoms
</t>
        </r>
      </text>
    </comment>
    <comment ref="M236" authorId="0">
      <text>
        <r>
          <rPr>
            <sz val="10"/>
            <rFont val="Tahoma"/>
            <family val="0"/>
          </rPr>
          <t xml:space="preserve">08/2007 Still on W &amp; W
</t>
        </r>
      </text>
    </comment>
    <comment ref="M81" authorId="0">
      <text>
        <r>
          <rPr>
            <sz val="10"/>
            <rFont val="Tahoma"/>
            <family val="0"/>
          </rPr>
          <t xml:space="preserve">08/2007
CR continues
</t>
        </r>
      </text>
    </comment>
    <comment ref="K202" authorId="1">
      <text>
        <r>
          <rPr>
            <sz val="10"/>
            <rFont val="Tahoma"/>
            <family val="2"/>
          </rPr>
          <t>7/06 Still W&amp;W</t>
        </r>
      </text>
    </comment>
    <comment ref="I193" authorId="0">
      <text>
        <r>
          <rPr>
            <b/>
            <sz val="10"/>
            <rFont val="Tahoma"/>
            <family val="2"/>
          </rPr>
          <t>JAN B</t>
        </r>
        <r>
          <rPr>
            <sz val="10"/>
            <rFont val="Tahoma"/>
            <family val="0"/>
          </rPr>
          <t xml:space="preserve"> - DX: 10/05- BLASTIC
TX: RCHOP and RHCVAD 
</t>
        </r>
      </text>
    </comment>
    <comment ref="K193" authorId="0">
      <text>
        <r>
          <rPr>
            <sz val="10"/>
            <rFont val="Tahoma"/>
            <family val="0"/>
          </rPr>
          <t xml:space="preserve">2006 
TX: RHCVAD 
also FU-BU
</t>
        </r>
      </text>
    </comment>
    <comment ref="L193" authorId="0">
      <text>
        <r>
          <rPr>
            <sz val="10"/>
            <rFont val="Tahoma"/>
            <family val="0"/>
          </rPr>
          <t xml:space="preserve">09/12/07
Now in day 76 of an allogenic
stemcell, from a youger sister.  We have had some bumps in the road,
GVH in the G.I., and now GVH on the skin. 
</t>
        </r>
      </text>
    </comment>
    <comment ref="I268" authorId="0">
      <text>
        <r>
          <rPr>
            <b/>
            <sz val="10"/>
            <rFont val="Tahoma"/>
            <family val="2"/>
          </rPr>
          <t>JEFFREY E</t>
        </r>
        <r>
          <rPr>
            <sz val="10"/>
            <rFont val="Tahoma"/>
            <family val="0"/>
          </rPr>
          <t xml:space="preserve">
DX: 02/07 stage 3 MCL NO BMI
TX:-4 rds of FCM-R with follow up CT scan with contrast revealed no change in disease, Changed regime to R-HyperCvad TX- 3 rds and PET scan reveals 40 to 50
percent reduction in lymph nodes and no molecular activity.</t>
        </r>
      </text>
    </comment>
    <comment ref="I276" authorId="0">
      <text>
        <r>
          <rPr>
            <b/>
            <sz val="10"/>
            <rFont val="Tahoma"/>
            <family val="2"/>
          </rPr>
          <t>CRAIG P</t>
        </r>
        <r>
          <rPr>
            <sz val="10"/>
            <rFont val="Tahoma"/>
            <family val="2"/>
          </rPr>
          <t xml:space="preserve"> (posts by daughter Amanda)</t>
        </r>
        <r>
          <rPr>
            <sz val="10"/>
            <rFont val="Tahoma"/>
            <family val="0"/>
          </rPr>
          <t xml:space="preserve">
DX: MCL as of July, 2007
TX:The oncologist started my father on R-CHOP chemo on Friday Sept 12 2007
</t>
        </r>
      </text>
    </comment>
    <comment ref="I206" authorId="2">
      <text>
        <r>
          <rPr>
            <b/>
            <sz val="10"/>
            <rFont val="Tahoma"/>
            <family val="2"/>
          </rPr>
          <t xml:space="preserve">MARY K
</t>
        </r>
        <r>
          <rPr>
            <sz val="10"/>
            <rFont val="Tahoma"/>
            <family val="2"/>
          </rPr>
          <t>DX: 10/2005
TX: R-CHOP</t>
        </r>
        <r>
          <rPr>
            <sz val="8"/>
            <rFont val="Tahoma"/>
            <family val="0"/>
          </rPr>
          <t xml:space="preserve">
</t>
        </r>
        <r>
          <rPr>
            <sz val="10"/>
            <rFont val="Tahoma"/>
            <family val="2"/>
          </rPr>
          <t>Before the chemo,  Moffitt
Cancer Center removed a node and made a vaccine for me, and just this July '07, I
finished the second year of 4 booster shots, followed by two weeks of
interleukin 2 shots. One small stable node left but on W&amp;W</t>
        </r>
      </text>
    </comment>
    <comment ref="L206" authorId="0">
      <text>
        <r>
          <rPr>
            <sz val="10"/>
            <rFont val="Tahoma"/>
            <family val="0"/>
          </rPr>
          <t>10/06/07
Before the chemo,  Moffitt
Cancer Center removed a node and made a vaccine for me, and just this July '07, I finished the second year of 4 booster shots, followed by two weeks of interleukin 2 shots. One small stable node left but am on W&amp;W</t>
        </r>
      </text>
    </comment>
    <comment ref="I246" authorId="2">
      <text>
        <r>
          <rPr>
            <b/>
            <sz val="10"/>
            <rFont val="Tahoma"/>
            <family val="2"/>
          </rPr>
          <t>MARY BETH L</t>
        </r>
        <r>
          <rPr>
            <sz val="10"/>
            <rFont val="Tahoma"/>
            <family val="2"/>
          </rPr>
          <t xml:space="preserve"> (si for father)</t>
        </r>
        <r>
          <rPr>
            <sz val="8"/>
            <rFont val="Tahoma"/>
            <family val="0"/>
          </rPr>
          <t xml:space="preserve">
</t>
        </r>
        <r>
          <rPr>
            <sz val="10"/>
            <rFont val="Tahoma"/>
            <family val="2"/>
          </rPr>
          <t>DX: 2006 MCL
TX: Completed year long RHCVAD</t>
        </r>
        <r>
          <rPr>
            <sz val="8"/>
            <rFont val="Tahoma"/>
            <family val="0"/>
          </rPr>
          <t xml:space="preserve">
</t>
        </r>
      </text>
    </comment>
    <comment ref="M246" authorId="2">
      <text>
        <r>
          <rPr>
            <sz val="10"/>
            <rFont val="Tahoma"/>
            <family val="2"/>
          </rPr>
          <t>10/07 - Have finished all cycles of RHCVAD in 7/07 and now CR</t>
        </r>
        <r>
          <rPr>
            <sz val="8"/>
            <rFont val="Tahoma"/>
            <family val="0"/>
          </rPr>
          <t xml:space="preserve">
</t>
        </r>
      </text>
    </comment>
    <comment ref="I274" authorId="0">
      <text>
        <r>
          <rPr>
            <b/>
            <sz val="10"/>
            <rFont val="Tahoma"/>
            <family val="2"/>
          </rPr>
          <t>LORI M</t>
        </r>
        <r>
          <rPr>
            <sz val="10"/>
            <rFont val="Tahoma"/>
            <family val="0"/>
          </rPr>
          <t xml:space="preserve">
DX: MCL as of 3/07/ 2007 - 69% BMI and also spleen involvement
TX: none at this time - on W&amp;W
</t>
        </r>
      </text>
    </comment>
    <comment ref="I275" authorId="0">
      <text>
        <r>
          <rPr>
            <b/>
            <sz val="10"/>
            <rFont val="Tahoma"/>
            <family val="2"/>
          </rPr>
          <t xml:space="preserve">ANN M </t>
        </r>
        <r>
          <rPr>
            <sz val="10"/>
            <rFont val="Tahoma"/>
            <family val="2"/>
          </rPr>
          <t>(si for husband)</t>
        </r>
        <r>
          <rPr>
            <sz val="10"/>
            <rFont val="Tahoma"/>
            <family val="0"/>
          </rPr>
          <t xml:space="preserve">
DX: MCL as of 5/07/ 2007 - BMI-spleen/liver abdominal lymph node involvement
TX: 4 x HCVAD
</t>
        </r>
      </text>
    </comment>
    <comment ref="I273" authorId="0">
      <text>
        <r>
          <rPr>
            <b/>
            <sz val="10"/>
            <rFont val="Tahoma"/>
            <family val="2"/>
          </rPr>
          <t>JIM H</t>
        </r>
        <r>
          <rPr>
            <sz val="10"/>
            <rFont val="Tahoma"/>
            <family val="0"/>
          </rPr>
          <t xml:space="preserve">
DX: MCL as of 4/09/ 2007 - BMI 70%
TX: 6 x RCHOP
10/2/07 - Still in CR 
will start rituxan maintenance program 01/2008</t>
        </r>
      </text>
    </comment>
    <comment ref="I333" authorId="0">
      <text>
        <r>
          <rPr>
            <b/>
            <sz val="10"/>
            <rFont val="Tahoma"/>
            <family val="2"/>
          </rPr>
          <t>GREG O</t>
        </r>
        <r>
          <rPr>
            <sz val="10"/>
            <rFont val="Tahoma"/>
            <family val="2"/>
          </rPr>
          <t xml:space="preserve"> - DX 11/ 05  
TX= RCHOP</t>
        </r>
        <r>
          <rPr>
            <sz val="8"/>
            <rFont val="Tahoma"/>
            <family val="0"/>
          </rPr>
          <t xml:space="preserve">
</t>
        </r>
      </text>
    </comment>
    <comment ref="J333" authorId="0">
      <text>
        <r>
          <rPr>
            <sz val="10"/>
            <rFont val="Tahoma"/>
            <family val="0"/>
          </rPr>
          <t xml:space="preserve">
Tinnitus bothersome side effect after RCHOP. Reaction to Rituxan caused long 9 hr infusion time.
In TX 06.
No word since 2/06</t>
        </r>
      </text>
    </comment>
    <comment ref="M333" authorId="0">
      <text>
        <r>
          <rPr>
            <sz val="10"/>
            <rFont val="Tahoma"/>
            <family val="0"/>
          </rPr>
          <t>08/02/07
My brother had his first relapse a few months ago, and the relapse was identified because of his bleeding nose a few weeks ago. A few days after first around R-HVACD, he has been hospitalized because of fever and need for daily platelet infusion. 
09/27/07
After near three years painfull fight/struggle, my brother is finally in peace now.Thanks to everyone for your help in the past.</t>
        </r>
      </text>
    </comment>
    <comment ref="I267" authorId="0">
      <text>
        <r>
          <rPr>
            <b/>
            <sz val="10"/>
            <rFont val="Tahoma"/>
            <family val="2"/>
          </rPr>
          <t>JOE D</t>
        </r>
        <r>
          <rPr>
            <sz val="10"/>
            <rFont val="Tahoma"/>
            <family val="0"/>
          </rPr>
          <t xml:space="preserve">
DX: 08/07 MCL - Elevated WBC + slight spleen enlargement - FISH &amp; BMB confirmed DX
TX: As of 10/25/07 have completed 2 cycles (of 6) of RCHOP starting 9/24/07.
</t>
        </r>
      </text>
    </comment>
    <comment ref="I283" authorId="1">
      <text>
        <r>
          <rPr>
            <b/>
            <sz val="10"/>
            <rFont val="Tahoma"/>
            <family val="2"/>
          </rPr>
          <t>MARY V</t>
        </r>
        <r>
          <rPr>
            <sz val="10"/>
            <rFont val="Tahoma"/>
            <family val="2"/>
          </rPr>
          <t xml:space="preserve"> (si) for Mother</t>
        </r>
        <r>
          <rPr>
            <b/>
            <sz val="10"/>
            <rFont val="Tahoma"/>
            <family val="2"/>
          </rPr>
          <t xml:space="preserve">
</t>
        </r>
        <r>
          <rPr>
            <sz val="10"/>
            <rFont val="Tahoma"/>
            <family val="2"/>
          </rPr>
          <t>DX: 11/07 Stg IV
TX: To be decided</t>
        </r>
      </text>
    </comment>
    <comment ref="I95" authorId="2">
      <text>
        <r>
          <rPr>
            <b/>
            <sz val="10"/>
            <rFont val="Tahoma"/>
            <family val="2"/>
          </rPr>
          <t>CARL L-</t>
        </r>
        <r>
          <rPr>
            <sz val="10"/>
            <rFont val="Tahoma"/>
            <family val="2"/>
          </rPr>
          <t xml:space="preserve">
DX:2001  Stg III no BMI
TX: RCHOPx6
CR
</t>
        </r>
        <r>
          <rPr>
            <sz val="8"/>
            <rFont val="Tahoma"/>
            <family val="0"/>
          </rPr>
          <t xml:space="preserve">
</t>
        </r>
      </text>
    </comment>
    <comment ref="K95" authorId="0">
      <text>
        <r>
          <rPr>
            <sz val="10"/>
            <rFont val="Tahoma"/>
            <family val="2"/>
          </rPr>
          <t>Relapse in GI tract
TX: SCT WIH RICE, BEAM - CR</t>
        </r>
      </text>
    </comment>
    <comment ref="M95" authorId="0">
      <text>
        <r>
          <rPr>
            <sz val="10"/>
            <rFont val="Tahoma"/>
            <family val="0"/>
          </rPr>
          <t xml:space="preserve">Relapse Summer 2007 in GI Tract with ulcer from MCL
TX:Nexium for ulcer + Velcade and Rituxan using 8 cycles on days 1,4,8,11 with R on 4,11
Will do PET/CT in December 07
02/11/08
On March 2, 2008 I will be walking in the Lymphoma Research Foundation's
South Florida Lymphomathon 5K Walk. My goal is to raise $1000 for the Lymphoma Research Foundation (LRF), a nationwide, non-profit organization dedicated to funding research and providing support and education for those whose lives have been touched by lymphoma. LRF's Scientific Advisory Board
consists of the world's leading lymphoma researchers, oncologists and hematologists, and is unrelentingly committed to finding a cure.
Currently I am in year 7 in my battle against cancer. Just as someone's
contribution led to the research in developing the treatment I am currently undergoing, your contribution to the LRF will further the quest to finding a
cure. Your contribution is greatly appreciated.
</t>
        </r>
      </text>
    </comment>
    <comment ref="I380" authorId="2">
      <text>
        <r>
          <rPr>
            <b/>
            <sz val="10"/>
            <rFont val="Tahoma"/>
            <family val="2"/>
          </rPr>
          <t>Edyie for Randy-</t>
        </r>
        <r>
          <rPr>
            <sz val="10"/>
            <rFont val="Tahoma"/>
            <family val="2"/>
          </rPr>
          <t xml:space="preserve">
DX 2000 Stg IVB. Splenomegaly, 100% colon, 95% BM.
TX  REPOCH + Vaccine trial.  CR1.</t>
        </r>
        <r>
          <rPr>
            <sz val="8"/>
            <rFont val="Tahoma"/>
            <family val="0"/>
          </rPr>
          <t xml:space="preserve">
</t>
        </r>
      </text>
    </comment>
    <comment ref="J380" authorId="2">
      <text>
        <r>
          <rPr>
            <sz val="10"/>
            <rFont val="Tahoma"/>
            <family val="2"/>
          </rPr>
          <t>Relapse 11/02
TX mdxctia4 trial actually accelerated MCL to Stg IVB in 3 weeks.</t>
        </r>
        <r>
          <rPr>
            <sz val="8"/>
            <rFont val="Tahoma"/>
            <family val="0"/>
          </rPr>
          <t xml:space="preserve">
</t>
        </r>
      </text>
    </comment>
    <comment ref="K380" authorId="2">
      <text>
        <r>
          <rPr>
            <sz val="10"/>
            <rFont val="Tahoma"/>
            <family val="2"/>
          </rPr>
          <t>TX mini allo SCT07/03 at Dana Farber.</t>
        </r>
        <r>
          <rPr>
            <sz val="8"/>
            <rFont val="Tahoma"/>
            <family val="0"/>
          </rPr>
          <t xml:space="preserve">
</t>
        </r>
      </text>
    </comment>
    <comment ref="L380" authorId="2">
      <text>
        <r>
          <rPr>
            <sz val="10"/>
            <rFont val="Tahoma"/>
            <family val="2"/>
          </rPr>
          <t>cGvHD in eyes 04
Remission followed.</t>
        </r>
        <r>
          <rPr>
            <sz val="8"/>
            <rFont val="Tahoma"/>
            <family val="0"/>
          </rPr>
          <t xml:space="preserve">
</t>
        </r>
      </text>
    </comment>
    <comment ref="M380" authorId="2">
      <text>
        <r>
          <rPr>
            <sz val="10"/>
            <rFont val="Tahoma"/>
            <family val="2"/>
          </rPr>
          <t>In remission still as of 01/07, but chronic GvHDand monthly gamma globulin needed to boost immune system.</t>
        </r>
        <r>
          <rPr>
            <sz val="8"/>
            <rFont val="Tahoma"/>
            <family val="0"/>
          </rPr>
          <t xml:space="preserve">
</t>
        </r>
        <r>
          <rPr>
            <sz val="10"/>
            <rFont val="Tahoma"/>
            <family val="2"/>
          </rPr>
          <t xml:space="preserve"> 12/04/07 - with a heavy heart I am writing to let all know that randy  left this world  this morning at 6.59 from a massive heart attack. my heart is shattered to pieces. he was 51 beat cancer this is so unfair
edyie</t>
        </r>
      </text>
    </comment>
    <comment ref="I272" authorId="0">
      <text>
        <r>
          <rPr>
            <b/>
            <sz val="10"/>
            <rFont val="Tahoma"/>
            <family val="2"/>
          </rPr>
          <t xml:space="preserve"> CARLA H (si )</t>
        </r>
        <r>
          <rPr>
            <sz val="10"/>
            <rFont val="Tahoma"/>
            <family val="2"/>
          </rPr>
          <t xml:space="preserve"> for father-in-law</t>
        </r>
        <r>
          <rPr>
            <sz val="10"/>
            <rFont val="Tahoma"/>
            <family val="0"/>
          </rPr>
          <t xml:space="preserve">
DX: MCL as of March, 2007
TX: RCHOP + Velcade/Rituxan maintenance finished 11/15/07
12/01/07 - For the past two days he has had discomfort in his hip/back area and today found a "lump" the size of a grapefruit on his hip just above the socket. The lump later turned out to be a non-MCL hernia.</t>
        </r>
      </text>
    </comment>
    <comment ref="M102" authorId="0">
      <text>
        <r>
          <rPr>
            <sz val="10"/>
            <rFont val="Tahoma"/>
            <family val="0"/>
          </rPr>
          <t xml:space="preserve">12/2007 - I've been off the list
for the last two years, but I'm now (as of 6 Nov) six years post Auto
SCT which was preceded by just an A/B/A of HCVAD with Rituxan.  I've not
had any Rituxan maintenance or any other kind of treatment since
November of 2001.
</t>
        </r>
      </text>
    </comment>
    <comment ref="I250" authorId="0">
      <text>
        <r>
          <rPr>
            <b/>
            <sz val="10"/>
            <rFont val="Tahoma"/>
            <family val="2"/>
          </rPr>
          <t>BRAD M</t>
        </r>
        <r>
          <rPr>
            <sz val="10"/>
            <rFont val="Tahoma"/>
            <family val="2"/>
          </rPr>
          <t xml:space="preserve"> (si) for mom</t>
        </r>
        <r>
          <rPr>
            <sz val="10"/>
            <rFont val="Tahoma"/>
            <family val="0"/>
          </rPr>
          <t xml:space="preserve">
DX: Stage IV in June '06 at age 69.
TX: 4 Rounds R + CHOP followed by Autolgous Stem Cell 
MCL in remission
</t>
        </r>
      </text>
    </comment>
    <comment ref="M250" authorId="0">
      <text>
        <r>
          <rPr>
            <sz val="10"/>
            <rFont val="Tahoma"/>
            <family val="0"/>
          </rPr>
          <t xml:space="preserve">12/07l - Still CR
</t>
        </r>
      </text>
    </comment>
    <comment ref="I323" authorId="2">
      <text>
        <r>
          <rPr>
            <b/>
            <sz val="10"/>
            <rFont val="Tahoma"/>
            <family val="2"/>
          </rPr>
          <t xml:space="preserve">MARY S </t>
        </r>
        <r>
          <rPr>
            <sz val="10"/>
            <rFont val="Tahoma"/>
            <family val="2"/>
          </rPr>
          <t>(si)</t>
        </r>
        <r>
          <rPr>
            <b/>
            <sz val="10"/>
            <rFont val="Tahoma"/>
            <family val="2"/>
          </rPr>
          <t>-</t>
        </r>
        <r>
          <rPr>
            <sz val="10"/>
            <rFont val="Tahoma"/>
            <family val="2"/>
          </rPr>
          <t xml:space="preserve">
DX: 06/07 MCL</t>
        </r>
        <r>
          <rPr>
            <sz val="8"/>
            <rFont val="Tahoma"/>
            <family val="0"/>
          </rPr>
          <t xml:space="preserve">
</t>
        </r>
        <r>
          <rPr>
            <sz val="10"/>
            <rFont val="Tahoma"/>
            <family val="2"/>
          </rPr>
          <t>TX: 07/09/07 start HCVAD (abab)</t>
        </r>
      </text>
    </comment>
    <comment ref="M323" authorId="2">
      <text>
        <r>
          <rPr>
            <sz val="10"/>
            <rFont val="Tahoma"/>
            <family val="2"/>
          </rPr>
          <t>his kidneys were failing
and the following day he died of respiratory arrest and gram negative sepsis.  The doctor said his immune system had come back and it caused
inflammation which caused the sepsis.
Died approx 09/07, 3 months from DX and approx 2 mos from TX start</t>
        </r>
        <r>
          <rPr>
            <sz val="8"/>
            <rFont val="Tahoma"/>
            <family val="0"/>
          </rPr>
          <t xml:space="preserve">
</t>
        </r>
      </text>
    </comment>
    <comment ref="I281" authorId="1">
      <text>
        <r>
          <rPr>
            <b/>
            <sz val="10"/>
            <rFont val="Tahoma"/>
            <family val="2"/>
          </rPr>
          <t xml:space="preserve">KENT U 
</t>
        </r>
        <r>
          <rPr>
            <sz val="10"/>
            <rFont val="Tahoma"/>
            <family val="2"/>
          </rPr>
          <t xml:space="preserve"> DX: 1/07 Blastic
 TX:  RHCVAD but has Velcade with it. 
</t>
        </r>
      </text>
    </comment>
    <comment ref="I321" authorId="0">
      <text>
        <r>
          <rPr>
            <b/>
            <sz val="10"/>
            <rFont val="Tahoma"/>
            <family val="2"/>
          </rPr>
          <t>CAROLE L</t>
        </r>
        <r>
          <rPr>
            <sz val="10"/>
            <rFont val="Tahoma"/>
            <family val="0"/>
          </rPr>
          <t xml:space="preserve"> (si) for a friend
DX: MCL as of 2/ 2007 
TX: 6 x RCHOP
Many complications like infections and only 1 functioning kidney
12/2/07 - Still in CR since 08/07
</t>
        </r>
      </text>
    </comment>
    <comment ref="I263" authorId="0">
      <text>
        <r>
          <rPr>
            <b/>
            <sz val="10"/>
            <rFont val="Tahoma"/>
            <family val="0"/>
          </rPr>
          <t>SANDRA  B</t>
        </r>
        <r>
          <rPr>
            <sz val="10"/>
            <rFont val="Tahoma"/>
            <family val="0"/>
          </rPr>
          <t xml:space="preserve">
DX: 09/07 MCL 
TX: RCHOP - 3RD TREATMENT 12/24/07
</t>
        </r>
      </text>
    </comment>
    <comment ref="I262" authorId="0">
      <text>
        <r>
          <rPr>
            <b/>
            <sz val="10"/>
            <rFont val="Tahoma"/>
            <family val="0"/>
          </rPr>
          <t>BURKE C</t>
        </r>
        <r>
          <rPr>
            <sz val="10"/>
            <rFont val="Tahoma"/>
            <family val="0"/>
          </rPr>
          <t xml:space="preserve">
DX: 01/07 MCL phenotype (CD5+ and CD23-) 
TX: FCR (Fludarabine/cyclophosphamide plus Rituxan)
Originally DX'd with CLL
CLL in 6/05 and the BMBx showed another
malignant population that was CD5(-) that they couldn't identify.  I had a
big spleen that became huge, anemia that was handled well with Epo, and
dropping platelets.   After about a year and a half, they decided to take my
spleen out in order to keep it from "scooping up" my platelets and in the
hope that I could continue on the Epo indefinitely.   But shortly before the
operation, a BMBx showed that my unidentified strain had changed to an
intermediately aggressive kind  with an MCL phenotype (CD5+ and CD23-)</t>
        </r>
      </text>
    </comment>
    <comment ref="I325" authorId="0">
      <text>
        <r>
          <rPr>
            <b/>
            <sz val="10"/>
            <rFont val="Tahoma"/>
            <family val="2"/>
          </rPr>
          <t xml:space="preserve">DICK D </t>
        </r>
        <r>
          <rPr>
            <sz val="10"/>
            <rFont val="Tahoma"/>
            <family val="0"/>
          </rPr>
          <t xml:space="preserve">: DX 05/2005 Stg IVB
TX: RCHOP X 4; DHAPx2,
DHAP required 3 days in hospital each time.  Dexamethasone, Ara-C, Prednisone.  Affected  more than CHOP. Reduced spleen size for removal. 
</t>
        </r>
      </text>
    </comment>
    <comment ref="J325" authorId="2">
      <text>
        <r>
          <rPr>
            <sz val="10"/>
            <rFont val="Tahoma"/>
            <family val="2"/>
          </rPr>
          <t xml:space="preserve">Rituxan x 4
Still minimal node involvement.
Lymph nodes still showed active, so went to Velcade.  Worked and BMB (bone marrow biopsy) was clean. CR
AUTO SCT 02/2006
RITUXAN BEFORE AND AFTER SCT. Finished SCT in 03/08/06. Some fatigue- On W&amp;W but not full remission
Also Clinical trial Ph I, PD-0332991 x2 (oral - pill)+ Revlimid
</t>
        </r>
      </text>
    </comment>
    <comment ref="M325" authorId="0">
      <text>
        <r>
          <rPr>
            <sz val="10"/>
            <rFont val="Tahoma"/>
            <family val="0"/>
          </rPr>
          <t>Relapse July 06. Now on 5th cycle Velcade+ Rituxan with last 3 incl Doxil. Allo SCT planned.
12/31/07 -   My husband passed away suddenly on August 8th 2007 at home of cardiac arrest.  Apparently, the chemo weakened his heart so much he couldn't get back.  Dick was a fighter.  He wasn't sick.  Just a little more tired than usual.  We were still battling, trying new trials, different drugs; they would work for one round and then not the second, so we would go on to something else.  He had just started Revlimid 5 days before - before that was a clinical trial of PD0332991, a bcl-2 kinase inhibitor.  Before that trial began, he had a new biopsy done of node in his neck.  It came back blastoid variant.</t>
        </r>
      </text>
    </comment>
    <comment ref="I327" authorId="1">
      <text>
        <r>
          <rPr>
            <b/>
            <sz val="10"/>
            <rFont val="Tahoma"/>
            <family val="2"/>
          </rPr>
          <t xml:space="preserve">TED K 
</t>
        </r>
        <r>
          <rPr>
            <sz val="10"/>
            <rFont val="Tahoma"/>
            <family val="2"/>
          </rPr>
          <t xml:space="preserve">DX:5/06 Blastic MCL
TX: Used alternatives for 6 months with no progression, did Fever Therapy and Dendritic Vaccine Therapy (Photophoresis)
11/06 Began HyperCVAD  </t>
        </r>
        <r>
          <rPr>
            <sz val="8"/>
            <rFont val="Tahoma"/>
            <family val="0"/>
          </rPr>
          <t xml:space="preserve">
</t>
        </r>
      </text>
    </comment>
    <comment ref="M327" authorId="1">
      <text>
        <r>
          <rPr>
            <sz val="10"/>
            <rFont val="Tahoma"/>
            <family val="2"/>
          </rPr>
          <t xml:space="preserve">2/07 completed 2.5 cycles RHCVAD 
    4/07 relapsed in only 40 days
    6/07 completed auto SCT.
    08/06/07 Will start mini allo
Will receive my donors stem cells tomorrow night. I relapsed after my auto nearly 75 days ago and thus my Hutch docs have not been very encouraged at the outcome for my mini-allo. I want nonetheless to receive the gift of this perfectly matched donors blood and continue to focus on success and healing.
08/25/07: I am not doing well. Active disease aggressively reoccurring after creative last measures such as cladribine added to my mini-allo conditioning (post transplant day 20 today and engrafted nicely) have left the hutch sending me to hospice.
09/23/07: After at Docs say this is nothing short of a miracle.  I recommend  Dr Epner's TX and the approach being taken by www.seattleCancerWellness.com. Transplants were done earlier at SCCA/Hutch, but I am now at Seattle Cancer Treatment and Wellness. They and Dr. Epner basically saved my life! I am so blessed!
1/24/08:Dear Group,
It is with sadness that I report Ted Knodel's passing on January 24, 2008  at 5:30 in the morning. According to his loved ones, he was at peace and wanted everyone to know how much he loved them. This Sunday, January 27, would have been his 50th birthday. Please take a few moments out to remember his shining spirit.
All the best,
Ann
</t>
        </r>
      </text>
    </comment>
    <comment ref="M260" authorId="1">
      <text>
        <r>
          <rPr>
            <sz val="10"/>
            <rFont val="Tahoma"/>
            <family val="2"/>
          </rPr>
          <t>'1/30/08
While getting in line for a mini allo I have been on R+ Thalidomide maintenance. And just found out I have a single MCL tumor 4x6 cm behind stomach and near kidney. Have appointments with my local onc/hema and Stanford BMT team in next 2 weeks.
2/21/08
On a personal note I am today scheduled for a mini allo SCT at Stanford in May of this year. Am taking R-FCM until then to resolve a small peritoneal tumor.
4/17/08
Mini Allo now scheduled in June 27, 2008
06/01/08
After 3 courses of a good chemo FCM my hens
egg grew to  near-fist size abdominal tumors with up to 9 SUV. Haven heard from transplant onc yet but I expect am in worse shape than Frank. I dont think any transplant is in my future. PET showed intestinal activity for a foot long</t>
        </r>
      </text>
    </comment>
    <comment ref="M264" authorId="0">
      <text>
        <r>
          <rPr>
            <sz val="10"/>
            <rFont val="Tahoma"/>
            <family val="0"/>
          </rPr>
          <t xml:space="preserve">
Feb 6/ 2008
In summary I entered Hospital on the 10th December 07 and left on 18th January 2008. I have now been home with my family for almost 3 week's, walking is getting much better, although I still get very dizzy at times, co-ordination is OK and my counts are all looking good.
Feb 13/ 2008
 Re peripheral neuropathy, I told my consultant about it straight
away (prior to part 2 HCVAD) This he explained was as a result of
Vincristine, which he immediately changed to 'Vinblastine'. I cant say for sure whether or not it did any good as the damage was already done, The thought that either MCL or some part of the treatment had entered my nervous system played heavily on my mind. I still have PN in my feet, toes, finger tips and occasionally thighs. I also lost all finger nails and some toe nails that are now growing back, skin peeling on hands and feet still happens occasionally.
</t>
        </r>
      </text>
    </comment>
    <comment ref="L249" authorId="2">
      <text>
        <r>
          <rPr>
            <sz val="10"/>
            <rFont val="Tahoma"/>
            <family val="2"/>
          </rPr>
          <t>06/07 Stayed at MDA    07/07 I completed
an Auto SCT at MD Anderson last month and just returned home</t>
        </r>
      </text>
    </comment>
    <comment ref="L264" authorId="0">
      <text>
        <r>
          <rPr>
            <sz val="10"/>
            <rFont val="Tahoma"/>
            <family val="0"/>
          </rPr>
          <t xml:space="preserve">12/07
I returned to 'Christie Hospital Manchester' late on the 10th December 07 with a high temperature, however the doctors were not overly worried as this time I was NOT Neutropenic, but I was kept in due to very low HB (red blood count) rated @ 6.5. The following day I was given 4 bags of blood in preperation for the fourth and final part 'B' of my Hyper-CVAD+R Due to be adminestered over 4 day's/nights starting on the 12th December, having had the final part 'A' some weeks earler without to many problems.
</t>
        </r>
      </text>
    </comment>
    <comment ref="L131" authorId="0">
      <text>
        <r>
          <rPr>
            <sz val="10"/>
            <rFont val="Tahoma"/>
            <family val="2"/>
          </rPr>
          <t>2/07</t>
        </r>
        <r>
          <rPr>
            <b/>
            <sz val="10"/>
            <rFont val="Tahoma"/>
            <family val="2"/>
          </rPr>
          <t xml:space="preserve"> - </t>
        </r>
        <r>
          <rPr>
            <sz val="10"/>
            <rFont val="Tahoma"/>
            <family val="0"/>
          </rPr>
          <t xml:space="preserve">STILL W &amp; W
CT SCAN &amp; TESTS EVERY 6 MO
9/07 - At my last sixth month testing my CT scans showed several lymph nodes located in my abdomen and pelvis area to have doubled in sized to approximately 2 CM. My doctor would like for me two get a CT/PET scan along with blood test in early November to confirm the last scans results or possible further growth.
</t>
        </r>
      </text>
    </comment>
    <comment ref="L229" authorId="2">
      <text>
        <r>
          <rPr>
            <sz val="10"/>
            <rFont val="Tahoma"/>
            <family val="2"/>
          </rPr>
          <t>Total 12 rounds of Velcade +R into 2007. Cleared for 13th round 06/07. Diabetes PN not worse from TX.
DX still unclear. 2nd opinion says needs more tests. Decided to treat it based on its activity and not uncertain blood DX.</t>
        </r>
        <r>
          <rPr>
            <sz val="8"/>
            <rFont val="Tahoma"/>
            <family val="0"/>
          </rPr>
          <t xml:space="preserve">
</t>
        </r>
      </text>
    </comment>
    <comment ref="I232" authorId="0">
      <text>
        <r>
          <rPr>
            <b/>
            <sz val="10"/>
            <rFont val="Tahoma"/>
            <family val="2"/>
          </rPr>
          <t>BOB BEAM</t>
        </r>
        <r>
          <rPr>
            <sz val="10"/>
            <rFont val="Tahoma"/>
            <family val="0"/>
          </rPr>
          <t xml:space="preserve">
DX: 2006 - INDOLENT MCL
TX: W&amp;W</t>
        </r>
      </text>
    </comment>
    <comment ref="M232" authorId="0">
      <text>
        <r>
          <rPr>
            <sz val="10"/>
            <rFont val="Tahoma"/>
            <family val="0"/>
          </rPr>
          <t xml:space="preserve">2/09/08
Recently scans showed some nodal involvment.
Thinkimg about trying just Rituxan at this stage
3/05/08
On my next visit to my local onc I was
told he would like to try me on 4 rounds of Rituxin.
That sounded better than W &amp;W so I agreed. I just
finished my last weekly infusion yesterday. All four
infusions were uneventful with no side effects.
Unfortunately, this is where I have to leave the
story hanging for the time being. I will see the onc
next week and feel sure he will schedule another CT
and/or PET at that time.
5/29/08
After the 4 weekly rounds of Rituxin as a first line single agent, PET showed PR with clear spleen (back to normal size) and all nodes clear except those in neck which showed greatly reduced SUV. Now after 3 months w&amp;w, I am scheduled for another PET in 2 weeks (mid June). I am aware (by palpatation only) that the neck nodes have continued to enlarge. Not sure yet as to further treatment but my guess at this time would be CHOP-R."
</t>
        </r>
      </text>
    </comment>
    <comment ref="M321" authorId="0">
      <text>
        <r>
          <rPr>
            <b/>
            <sz val="10"/>
            <rFont val="Tahoma"/>
            <family val="2"/>
          </rPr>
          <t>CAROLE L</t>
        </r>
        <r>
          <rPr>
            <sz val="10"/>
            <rFont val="Tahoma"/>
            <family val="0"/>
          </rPr>
          <t xml:space="preserve"> (si) for a friend
DX: MCL as of 2/ 2007 
TX: 6 x RCHOP
Many complications like infections and only 1 functioning kidney
12/2/07 - Still in CR since 08/07
02/11/08
I am so sad today.  My friend (ex husband) is back in the hospital, lost cognitive ability and is sleeping all the time.  MRI shows several lymphoma spots in the brain.  Tomorrow is a spinal tap to rule out the possibility of those spots being infection rather than cancer, but the docs are pretty sure it is lymphoma.  They have to be sure before considering the next course of treatment, which would be radiation.  His kidney can't tolerate the chemo that would pass the CNS membrane, which would be Ara-C and methyltrexate, which he had last year and landed him in the hospital with toxicity.
The docs were uncharacteristically grim.  Even if they radiate, it will come back.  His remission was 6 months.  He spent all last yr trying to get to an auto BMT, but his creat test indicated his kidney couldn't tolerate it and the docs won't do it.
Dear Brave Listmates:
I have not been very active on the boards, but I did want to let you all know that my ex-husband, Don, died early this morning 3/26/08</t>
        </r>
      </text>
    </comment>
    <comment ref="M148" authorId="0">
      <text>
        <r>
          <rPr>
            <sz val="10"/>
            <rFont val="Tahoma"/>
            <family val="0"/>
          </rPr>
          <t xml:space="preserve">02/13//08
I just got my results from my pet/ct post 6 month auto sct and there is no progression of the disease or no sign of mcl.
</t>
        </r>
      </text>
    </comment>
    <comment ref="M193" authorId="0">
      <text>
        <r>
          <rPr>
            <sz val="10"/>
            <rFont val="Tahoma"/>
            <family val="0"/>
          </rPr>
          <t xml:space="preserve">02/13/08
My wife, 56, has had various chemos, 5x, and an allo transplant, June 27/07, she now has GVHD, eyes, liver, and skin. We will start a regimen of  photopheresis on the 19/20 Feb.  She is a blastic variant, Dx 10/07.  Has
 anyone else had the photopheresis, and how was it tolerated, and how quickly  did results become evident ?
4/29/08
My wife (Jan) has just been diagnosed with acute renal failure, has anyone dealt with this, thanks, tom b ? </t>
        </r>
      </text>
    </comment>
    <comment ref="L110" authorId="0">
      <text>
        <r>
          <rPr>
            <sz val="10"/>
            <rFont val="Tahoma"/>
            <family val="2"/>
          </rPr>
          <t>As of (02/2007) Still CR - no symptoms
03/07 Recurrence in colon.</t>
        </r>
        <r>
          <rPr>
            <sz val="10"/>
            <rFont val="Tahoma"/>
            <family val="0"/>
          </rPr>
          <t xml:space="preserve"> Am currently undergoing four rounds of EPOCH-R leading to a MUD  mini-Allo or a Cord Blood transplant at MSK this summer, if a match can be made. Onc looking at 5/6 cord blood match which is normal. Now on rituxan maintenance, and am considering RIT at The Hutch.
10/07 - Dr Barker and my MSK onc are now recommending I have a cord blood transplant in Manhattan.
</t>
        </r>
      </text>
    </comment>
    <comment ref="L108" authorId="0">
      <text>
        <r>
          <rPr>
            <sz val="10"/>
            <rFont val="Tahoma"/>
            <family val="0"/>
          </rPr>
          <t>02/18/08
I have not participated in this discussion group for a long time since I have been fortunate to be in remission since undergoing treatment in September 2002.  Now, however, a biopsy of a neck lymph node shows that it is back.  The doctor tells me I have the mantle zone variant of MCL - which typically has a more indolent course. So I have much to be thankful for.
We will be meeting on Wednesday to consider  treatment which I believe will be a combination of Velcade, Rituxan and Fludarabine.  Has anyone had that combination?
I'm not happy to be back in the thick of things but I can't tell you how grateful I am that this list exists.</t>
        </r>
      </text>
    </comment>
    <comment ref="M114" authorId="0">
      <text>
        <r>
          <rPr>
            <sz val="10"/>
            <rFont val="Tahoma"/>
            <family val="0"/>
          </rPr>
          <t xml:space="preserve">02/19/08
 Velcade, Rituxan and Fludarabine is a combination Dr. Tom Witzig at Mayo suggested a week ago that I consider for my fourth treatment, if the third one he just started me on does not work. I just started the clinical trial of single-agent Revlimid. I like it because of its few side effects. I fear though, that it may not be potent enough, especially given a second-opinion pathology review of a biopsy from Dec 2006, now calling my MCL as "blastoid variant." My next PET/CT fusion scan in two months will show what effect the Revlimid is having. My bet would be that you likely will enter another period of a couple years complete remission with V+R+F. 
4/28/08
            In two months, the  largest of several mantle cell lymphoma tumors in my chest shrunk from the size of a large egg, down to that of a dime. The dignified, reserved Dr. Thomas Witzig at Mayo Clinic exuded, "This is awesome! It doesn't get any better than this." He considered the amount of shrinkage my tumors showed (all little ones gone, and the big one just "debris,") as showing the activity of Revlimid at its best. PET scan's Standardized Uptake Value went from 13+ in Feb., to immeasurable in April.
</t>
        </r>
      </text>
    </comment>
    <comment ref="M202" authorId="0">
      <text>
        <r>
          <rPr>
            <sz val="10"/>
            <rFont val="Tahoma"/>
            <family val="0"/>
          </rPr>
          <t xml:space="preserve">02/09/08
Asking the same questions you asked about "burning bridges." My doc, like yours, said we'd be able to roll out the bigger guns if the Rituxan didn't work on its own. I had Rituxan infusions for eight weeks with minimal side effects (slight rash during the first infusion.) Results were good at the first checkup after  treatment and they have stayed that way, Next week will mark 3 years since Dx and I'm still hanging in there. My doc orders alternating scans and colon checks every three months, but so far I have avoided the need for further treatment. So for me, at least, the Rituxan worked. Whether it's medical science or the hand of God, I don't know.
3/05/08 The MCL is in check and I'm good with that.
</t>
        </r>
      </text>
    </comment>
    <comment ref="I345" authorId="1">
      <text>
        <r>
          <rPr>
            <b/>
            <sz val="10"/>
            <rFont val="Tahoma"/>
            <family val="2"/>
          </rPr>
          <t xml:space="preserve">K &amp; R </t>
        </r>
        <r>
          <rPr>
            <sz val="10"/>
            <rFont val="Tahoma"/>
            <family val="2"/>
          </rPr>
          <t>(si - daughter reporting on father)</t>
        </r>
        <r>
          <rPr>
            <b/>
            <sz val="10"/>
            <rFont val="Tahoma"/>
            <family val="2"/>
          </rPr>
          <t xml:space="preserve"> </t>
        </r>
        <r>
          <rPr>
            <sz val="10"/>
            <rFont val="Tahoma"/>
            <family val="2"/>
          </rPr>
          <t>:  DX 2/05 TX R-Chop
09/06 throat lumps and stomach pain. Large mass in intestine.</t>
        </r>
      </text>
    </comment>
    <comment ref="J345" authorId="1">
      <text>
        <r>
          <rPr>
            <sz val="10"/>
            <rFont val="Tahoma"/>
            <family val="2"/>
          </rPr>
          <t>10/06 Appears to relapse. Colon surgery for MCL. MCL in throat is wrapping around windpipe. Also a few nodes in chest. Recom. 10 rounds of rad over 2 weeks. Chemo possible when heal.</t>
        </r>
        <r>
          <rPr>
            <b/>
            <sz val="8"/>
            <rFont val="Tahoma"/>
            <family val="0"/>
          </rPr>
          <t xml:space="preserve">
</t>
        </r>
        <r>
          <rPr>
            <sz val="8"/>
            <rFont val="Tahoma"/>
            <family val="0"/>
          </rPr>
          <t xml:space="preserve">
</t>
        </r>
      </text>
    </comment>
    <comment ref="M345" authorId="0">
      <text>
        <r>
          <rPr>
            <sz val="10"/>
            <rFont val="Tahoma"/>
            <family val="0"/>
          </rPr>
          <t xml:space="preserve">
From Daughter Karen
I just wanted to let everyone know that my dad Carl (age 63) lost his battle with MCL on December 16 [2007].
He fought right to the end. Even though he was full of fluid he accepted the treatments with great strength. He had gone through one treatment, but shortly after passed away. We were totally shocked because when we left him Saturday night he was looking forward to the second treatment and coming to my house for Christmas. After the funeral we talked to his physician who had informed us that dad had suffered a hemorrhage that leaked into his lungs and basically his breathing was cut off and then his heart stopped. The one good thing in all this was he passed peacefully in his sleep (which he always wanted). The doctor said they found him lying peacefully in his favorite sleeping position. They tried to bring him back, but were unsiccessful. I know if my dad had been awake through that he would have been struggling for air. When he was short on oxygen when he was awake he would often get over anxious.
 Even through all this my dad thought of us. I told my dad how proud of him I was for being so strong and brave and fighting this head on.
  MCL may have claimed my dad physically, but it can it can never steal my memories of him.
  Everyone out there keep fighting and have hope. I know up to the end we never ran out of hope.
  This group is a wonderful group and thanks for all the info in the past.
</t>
        </r>
      </text>
    </comment>
    <comment ref="I346" authorId="1">
      <text>
        <r>
          <rPr>
            <b/>
            <sz val="10"/>
            <rFont val="Tahoma"/>
            <family val="2"/>
          </rPr>
          <t xml:space="preserve">CLAUDE W </t>
        </r>
        <r>
          <rPr>
            <sz val="10"/>
            <rFont val="Tahoma"/>
            <family val="2"/>
          </rPr>
          <t>(si)</t>
        </r>
        <r>
          <rPr>
            <b/>
            <sz val="10"/>
            <rFont val="Tahoma"/>
            <family val="2"/>
          </rPr>
          <t xml:space="preserve">
 </t>
        </r>
        <r>
          <rPr>
            <sz val="10"/>
            <rFont val="Tahoma"/>
            <family val="2"/>
          </rPr>
          <t>DX 3/05 Stage 4  4 Rituxans the summer of 2005</t>
        </r>
        <r>
          <rPr>
            <sz val="8"/>
            <rFont val="Tahoma"/>
            <family val="0"/>
          </rPr>
          <t xml:space="preserve">
</t>
        </r>
      </text>
    </comment>
    <comment ref="J346" authorId="1">
      <text>
        <r>
          <rPr>
            <sz val="10"/>
            <rFont val="Tahoma"/>
            <family val="2"/>
          </rPr>
          <t>CHOP+Rx6 that ended in June of 2006</t>
        </r>
        <r>
          <rPr>
            <sz val="8"/>
            <rFont val="Tahoma"/>
            <family val="0"/>
          </rPr>
          <t xml:space="preserve">
</t>
        </r>
        <r>
          <rPr>
            <sz val="10"/>
            <rFont val="Tahoma"/>
            <family val="2"/>
          </rPr>
          <t>Still in CHOP TX 06/06
Back surgery.</t>
        </r>
      </text>
    </comment>
    <comment ref="L346" authorId="2">
      <text>
        <r>
          <rPr>
            <sz val="10"/>
            <rFont val="Tahoma"/>
            <family val="2"/>
          </rPr>
          <t>In pain but Darvon helps a lot. In remission.2007</t>
        </r>
        <r>
          <rPr>
            <sz val="8"/>
            <rFont val="Tahoma"/>
            <family val="0"/>
          </rPr>
          <t xml:space="preserve">
</t>
        </r>
      </text>
    </comment>
    <comment ref="M346" authorId="0">
      <text>
        <r>
          <rPr>
            <sz val="10"/>
            <rFont val="Tahoma"/>
            <family val="0"/>
          </rPr>
          <t xml:space="preserve">From daughter Claudia:
It is with great sadness that I let you all know that my dad died very early on Christmas morning.  Dad was 83 and when we were last together at Thanksgiving I was telling him of all the promising trials being done with MCL and he commented it wouldn't be in time for him.  Little did I know that he would so suddenly be taken from us.  We  thought he had more time.
If he had been younger he could have tried some of the things that are saving so many of you.  He was just not strong enough.  He had to stop CHOP +R after 6 treatments as it weakened him further.
He was a wonderful dad and fought so valiantly against this disease.
I wish you all well in your fight against MCL.  It has helped me tremendously being on this list even though I have said little.   The support I feel among you is truly amazing.
</t>
        </r>
      </text>
    </comment>
    <comment ref="M347" authorId="0">
      <text>
        <r>
          <rPr>
            <sz val="10"/>
            <rFont val="Tahoma"/>
            <family val="0"/>
          </rPr>
          <t xml:space="preserve">
4/9/08
Just letting you know that my dear Ray suffered a massive stroke on Sunday  4/6/08 that left him paralized on the left side.  He has continued to go downhill quickly and we have brought him home on hospice to die peacefully at home as he requested. 
'4/11/08 - I am saddened to say that Ray passed away today.  He fought a hard fight and tried so many treatments.  The good news is he is no longer suffering.  Thank you so much for all of your posts to my email that he was not doing well, it means so much to me.  Keep fighting-Kendra, wife of Ray dx age 36, at peace at age 39
</t>
        </r>
      </text>
    </comment>
    <comment ref="M390" authorId="0">
      <text>
        <r>
          <rPr>
            <sz val="10"/>
            <rFont val="Tahoma"/>
            <family val="0"/>
          </rPr>
          <t xml:space="preserve">Avery H passed away on April 15, 2008 from pneumonia and complications--Dayghter Rhonda
</t>
        </r>
      </text>
    </comment>
    <comment ref="M271" authorId="0">
      <text>
        <r>
          <rPr>
            <sz val="10"/>
            <rFont val="Tahoma"/>
            <family val="0"/>
          </rPr>
          <t>4/14/08
Jay is now participating in the Seattle Cancer Care Alliance clinical trial 1943 with Bexxar Radioactive Isotope and Fludarabine chemo. He underwent an auto stem-cell transplant with day zero on March 22, 2008.
4/29/08
My husband and I have just returned home after completing Clinical Trial 1943 at Seattle Cancer Care Alliance. He was released with, as they put it, "no evidence of disease."
6/20/08
Still no evidence of disease</t>
        </r>
      </text>
    </comment>
    <comment ref="M267" authorId="0">
      <text>
        <r>
          <rPr>
            <sz val="10"/>
            <rFont val="Tahoma"/>
            <family val="0"/>
          </rPr>
          <t xml:space="preserve">3/06/08
After 6 cycles of RCHOP, cat scan, and bone marrow biopsy analysis has indicated that complete remission has been achieved.  Taking advantage of these excellant results, my oncologisit has referred me to the Stem Cell Transplant program at Duke.  I have an evaluation appointment next week at Duke.  Any opinions or experiences of that program would be very welcome.   I am 65 and at the start of chemo was in otherwise excellant
health. I'm 6', 200lbs, and the chemo has left me a bit weakened, and with a
small bit of neuropathy in my finger tips and toes.  The Dr. I will be
seeing at Duke apparently has experience with milder chemo treatments for
transplants in older patients.
</t>
        </r>
      </text>
    </comment>
    <comment ref="M251" authorId="0">
      <text>
        <r>
          <rPr>
            <sz val="10"/>
            <rFont val="Tahoma"/>
            <family val="0"/>
          </rPr>
          <t>3/01/08
I finished one year of Moffitt's Vaccine Trial, but on 1/17/08 I was removed from the trial due to increased tumor growth. Moffitt offered a trial with Revlimid in combo with Rituximab, but I'm looking at RIT and auto sct. Have not entered any treatment as of this date. I have an appointment later this month at the "Hutch"
4/15/08
This coming weekend we'll fly from Florida to be in Seattle for the next 4 months where I'm scheduled to participate in two clinical trials back to back for my MCL. The main one for me is the following trial:
High-dose [131I]tositumomab (anti-CD20) radioimmunotherapy and autologous hematopoietic stem-cell transplantation for adults &gt; or = 60 years old with relapsed or refractory B-cell lymphoma.</t>
        </r>
      </text>
    </comment>
    <comment ref="M65" authorId="0">
      <text>
        <r>
          <rPr>
            <sz val="10"/>
            <rFont val="Tahoma"/>
            <family val="0"/>
          </rPr>
          <t xml:space="preserve">3/01/08
Since my transplant I have tried to avoid being a workaholic, (I usually fail), but I try to keep work to 60 hours a week.
A couple of years after  transplant I have taken on a bigger job, (which of course means working more hours!)
On the minus side: I can no longer play serious cricket.
On the plus side: I have taken up golf and can regularly beat my colleagues. (I am superb at getting up and down from bunkers, because of all the practise I have had!)
Having been given the old '3 year prognosis' I am both sad at the cellmates I have lost - Ron, David, Margo, Suzy, Ted, - and glad to be living life to the full.
Best wishes to all mcl'ers (It was the delightful Margo who taught me type mcl in lower case - put it in its place)
</t>
        </r>
      </text>
    </comment>
    <comment ref="I292" authorId="0">
      <text>
        <r>
          <rPr>
            <b/>
            <sz val="10"/>
            <rFont val="Tahoma"/>
            <family val="2"/>
          </rPr>
          <t>ALLEN F</t>
        </r>
        <r>
          <rPr>
            <sz val="10"/>
            <rFont val="Tahoma"/>
            <family val="0"/>
          </rPr>
          <t xml:space="preserve">
DX: 03/02/08  mantle cell lymphoma
TX:  I will be admitted for chemo on  3/18.  The treatment is to be 
R-Hyper-CVAD to be followed with an auto SCT.  I am fortunate to live in 
Seattle where the SCT can be done at Fred Hutchinson
</t>
        </r>
      </text>
    </comment>
    <comment ref="M164" authorId="0">
      <text>
        <r>
          <rPr>
            <sz val="10"/>
            <rFont val="Tahoma"/>
            <family val="0"/>
          </rPr>
          <t>3/16/08
Still in Remission</t>
        </r>
      </text>
    </comment>
    <comment ref="I300" authorId="0">
      <text>
        <r>
          <rPr>
            <b/>
            <sz val="10"/>
            <rFont val="Tahoma"/>
            <family val="2"/>
          </rPr>
          <t>MELINDA S</t>
        </r>
        <r>
          <rPr>
            <sz val="10"/>
            <rFont val="Tahoma"/>
            <family val="0"/>
          </rPr>
          <t xml:space="preserve"> (for mother)
DX: 03/18/08  mantle cell lymphoma
The CT scan and chest x-ray confirmed the lymph nodes in her chest and abdominal
area have been affected. It is in her bone marrow as well.
TX:  She is scheduled to begin chemo tomorrow. R- CHOP Rituxan, Adriamycin,
vincristine and predisone. 6 - 8 treatments at 3 week intervals</t>
        </r>
      </text>
    </comment>
    <comment ref="M108" authorId="0">
      <text>
        <r>
          <rPr>
            <sz val="10"/>
            <rFont val="Tahoma"/>
            <family val="0"/>
          </rPr>
          <t>3/18/08
I just finished three days of stem cell collection
using Neupogen as the stimulating factor.  I have
not had any treatment since December 2002 when I
finished RCHOP X6. 
4/03/08
After relapsing after five years, my doctor has
started a six-cycle treatment of Velcade/Cladribine
and Rituxan.  I receive cladribine every day for
five days, Veclade on day 1 and 4 and Rituxan on day
2.  Because my first remission was so long and I am
my disease is still indolent, my doctor feels I will
have good results with this protocal even though it
is usually recommended for the newly diagnosed. So
far I have had no serious side effects other than
some fatigue</t>
        </r>
      </text>
    </comment>
    <comment ref="I297" authorId="0">
      <text>
        <r>
          <rPr>
            <b/>
            <sz val="10"/>
            <rFont val="Tahoma"/>
            <family val="2"/>
          </rPr>
          <t xml:space="preserve">ANN M </t>
        </r>
        <r>
          <rPr>
            <sz val="10"/>
            <rFont val="Tahoma"/>
            <family val="2"/>
          </rPr>
          <t>(for mother)</t>
        </r>
        <r>
          <rPr>
            <sz val="10"/>
            <rFont val="Tahoma"/>
            <family val="0"/>
          </rPr>
          <t xml:space="preserve">
DX: 03/20/08  mantle cell lymphoma with stage IV Mantle Cell
Lymphoma Blastoid.  Minimal bone marrow involvment.
TX:  She is just finishing her first round of chemo Hyper CVAD.  She didnt have really any side effects or lose her hair yet.  My mom was diagnosed with the blastoid type which is the more aggressive type thats why they recommended Hyper CVAD vs the R CHOP.  Have they told you what type you have if not im sure the pet scan and bone marrow biopsy will tell them.  My mom's is in her neck lymph nodes, shoulder area and a small area is her abdomen.  It caught my mom by surprise as well as she is a typically healthy 61 year old that just one day came up with a lump in her throat and that's where it all began.</t>
        </r>
      </text>
    </comment>
    <comment ref="M93" authorId="0">
      <text>
        <r>
          <rPr>
            <sz val="10"/>
            <rFont val="Tahoma"/>
            <family val="0"/>
          </rPr>
          <t xml:space="preserve">3/23/08
My dad (age 80, dx 2001, many treatments, just finished epoch-R 5 rounds
12/07) had bulky abdominal nodes. There was a partial remission in this area.
The nodes have begun to grow again. Does anyone know any treatments that have some success in treating bulky disease? 
Also, anyone that has been through pleurodices, if there any lessons learned please let me know. My dad has this procedure tomorrow morning.
5/15/08 - Our onc's proposed protocol is (PEP-C). Has  anyone been successfully
treated with a similar condition? We  are  exploring targeted radiation plus
PEP-C. Any thoughts?
'6/21/08 - Bone marrow was in a  serious leukemic phase but the velcade brought it back to a normal range. Thymus supplements helped. Things are going so well, I am looking at planning another trip for my dad and  me to cruise the Mediterranean to see Rome, Athens, Sicily, and Istanbul. </t>
        </r>
      </text>
    </comment>
    <comment ref="M262" authorId="0">
      <text>
        <r>
          <rPr>
            <sz val="10"/>
            <rFont val="Tahoma"/>
            <family val="0"/>
          </rPr>
          <t xml:space="preserve">
3/24/08
  I have both CLL and (probably) MCL.  My marrow was 70% involved and my
spleen was huge, into my pelvis and 4-5 inches to the right of my midline.
FCR put me into CR.  I may even be MRD negative.  It was amazing the way it
shrunk my huge spleen right up.
</t>
        </r>
      </text>
    </comment>
    <comment ref="M113" authorId="0">
      <text>
        <r>
          <rPr>
            <sz val="10"/>
            <rFont val="Tahoma"/>
            <family val="0"/>
          </rPr>
          <t xml:space="preserve">3/24/08
 Mike's CT Scan in March 2008, showed some activity again. He appears to
 have a problem with either his bladder or kidneys which will be checked on
 March 25, 2008. Again, he was not regular drinking the tea  (Essaic tea ) prior to this
 one which was the first one since finishing chemo in Feb. 2007.  (Prior to
 the other scans, which were closer together, he drank 2-3 cups daily not
 missing a day.) Also, in prior CT Scans, two of the tumors had diminished,
 and the others showed "no significant activity".
</t>
        </r>
      </text>
    </comment>
    <comment ref="M183" authorId="0">
      <text>
        <r>
          <rPr>
            <sz val="10"/>
            <rFont val="Tahoma"/>
            <family val="0"/>
          </rPr>
          <t>3/25/08
looks like Mark has relapsed on his 3rd year remission month.  BMB shows 17% involvement, ctscan is scheduled after Mark makes a business trip, but we just had one a little over 3 months ago and
 everything was fine so it looks like it hasnt gone crazy...yet.   Onc is
 already trying to reserve a transplant bed for Mark, but we at this point
 are not inclined to go that route(but never saying never).  This disease is
 hard to track; when Mark was first diagnosed, his platelets and wbc were
 normal, yet he had over 80% bone marrow involvement, and now his platelets
 take a dive with just 17% involvement</t>
        </r>
      </text>
    </comment>
    <comment ref="M206" authorId="0">
      <text>
        <r>
          <rPr>
            <sz val="10"/>
            <rFont val="Tahoma"/>
            <family val="0"/>
          </rPr>
          <t xml:space="preserve">
3/18/08
I WAS OUT OF REMISSION IN 10/07
Does anyone also have good info on a radioimmunotherapy source of info....
on what it really involves?  Lead room for 2 weeks?  Radioactive for 6  mos?
I've had so much very good info pass by me recently, but I'm not so  good at
retrieving it when I need it.  Any help would be appreciated.   Thanks!
4/18/08
There are now 4 node, 2 in neck, 2 in groin, that show activity. Waiting to see doctor.</t>
        </r>
      </text>
    </comment>
    <comment ref="M285" authorId="0">
      <text>
        <r>
          <rPr>
            <sz val="10"/>
            <rFont val="Tahoma"/>
            <family val="0"/>
          </rPr>
          <t xml:space="preserve">
started tests in 1/08 for stem
cell harvest to freeze for later use.  I started the
growth factor shots last week started the attempted
harvest Thursday, 3/26 and was only able to collect
900,000 and today (second day) even less.  I have
been told I will not be successful and the harvest
was stopped. </t>
        </r>
      </text>
    </comment>
    <comment ref="I291" authorId="0">
      <text>
        <r>
          <rPr>
            <b/>
            <sz val="10"/>
            <rFont val="Tahoma"/>
            <family val="2"/>
          </rPr>
          <t>BARBARA D</t>
        </r>
        <r>
          <rPr>
            <sz val="10"/>
            <rFont val="Tahoma"/>
            <family val="2"/>
          </rPr>
          <t xml:space="preserve"> (si FOR RELATIVE)</t>
        </r>
        <r>
          <rPr>
            <sz val="10"/>
            <rFont val="Tahoma"/>
            <family val="0"/>
          </rPr>
          <t xml:space="preserve">
DX: 02/14/08  mantle cell lymphoma with T cell involvment.
TX: </t>
        </r>
      </text>
    </comment>
    <comment ref="I270" authorId="1">
      <text>
        <r>
          <rPr>
            <b/>
            <sz val="10"/>
            <rFont val="Tahoma"/>
            <family val="2"/>
          </rPr>
          <t xml:space="preserve">SUSIE G-B
</t>
        </r>
        <r>
          <rPr>
            <sz val="10"/>
            <rFont val="Tahoma"/>
            <family val="2"/>
          </rPr>
          <t>DX:05- 2007 MCL
TX - RHCVADx2 (abab)</t>
        </r>
        <r>
          <rPr>
            <sz val="8"/>
            <rFont val="Tahoma"/>
            <family val="2"/>
          </rPr>
          <t xml:space="preserve">
</t>
        </r>
        <r>
          <rPr>
            <sz val="8"/>
            <rFont val="Tahoma"/>
            <family val="0"/>
          </rPr>
          <t xml:space="preserve">
</t>
        </r>
      </text>
    </comment>
    <comment ref="M270" authorId="0">
      <text>
        <r>
          <rPr>
            <sz val="10"/>
            <rFont val="Tahoma"/>
            <family val="0"/>
          </rPr>
          <t>Final 2 scheduled treatments cancelled as in
remission, but also my wbc was too low
The 4 rounds mabthera (rituxin) wnet to Feb 08
Back at work fulltime and re-building my strength!
07/01/08
As of Friday, 6/27/08, CT and PET scans were clear.</t>
        </r>
      </text>
    </comment>
    <comment ref="I296" authorId="0">
      <text>
        <r>
          <rPr>
            <b/>
            <sz val="10"/>
            <rFont val="Tahoma"/>
            <family val="2"/>
          </rPr>
          <t>LYNNE J</t>
        </r>
        <r>
          <rPr>
            <sz val="10"/>
            <rFont val="Tahoma"/>
            <family val="0"/>
          </rPr>
          <t xml:space="preserve">
DX: 03/26/08  mantle cell lymphoma Type-MCL indolent nodular.  My bone marrow biopsy was negative and the prolific rate is 23 percent.  They believe they have caught mine in the very early stages.
TX: Under investigation
6/13/08
Actually I consulted with Dr. Epner, a wonderful man, at the University of Oregon who recommended a colleague of his in Dallas.  After two visits, my PET scan of 6/11 is better and he says there is no conclusive evidence of active MCL at this time. </t>
        </r>
      </text>
    </comment>
    <comment ref="I295" authorId="0">
      <text>
        <r>
          <rPr>
            <b/>
            <sz val="10"/>
            <rFont val="Tahoma"/>
            <family val="2"/>
          </rPr>
          <t>GARY H</t>
        </r>
        <r>
          <rPr>
            <sz val="10"/>
            <rFont val="Tahoma"/>
            <family val="0"/>
          </rPr>
          <t xml:space="preserve">
DX: 03/26/08  mantle cell lymphoma 
TX: RHCVAD - Just finished round 1 on 4/04/08</t>
        </r>
      </text>
    </comment>
    <comment ref="I87" authorId="0">
      <text>
        <r>
          <rPr>
            <sz val="10"/>
            <rFont val="Tahoma"/>
            <family val="0"/>
          </rPr>
          <t>JAY D
DX: 04/2001  mantle cell lymphoma - Four months later (after 12/2000) and lots of tests from Infectious Disease Dr. as well as an Onc. I had my first biopsy which was unreadable by local pathologist. Second biopsy was still unreadable by local pathologist however my surgeon knew there was something there and had it shipped to Dana Farber Cancer Institute where the diagnosis of MCL was made.
TX:  She is scheduled to begin chemo tomorrow. R- CHOP Rituxan, Adriamycin,
vincristine and predisone. 6 - 8 treatments at 3 week intervals</t>
        </r>
      </text>
    </comment>
    <comment ref="J87" authorId="0">
      <text>
        <r>
          <rPr>
            <sz val="10"/>
            <rFont val="Tahoma"/>
            <family val="2"/>
          </rPr>
          <t>From 2001 had CT scans and 6 weeks of rituxan every 6 months till Oct 2002
tumor sited 2 cycles of DHAP + Rituxan tumor gone.  More rounds of rituxan.</t>
        </r>
        <r>
          <rPr>
            <b/>
            <sz val="10"/>
            <rFont val="Tahoma"/>
            <family val="0"/>
          </rPr>
          <t xml:space="preserve">
</t>
        </r>
      </text>
    </comment>
    <comment ref="K87" authorId="0">
      <text>
        <r>
          <rPr>
            <sz val="10"/>
            <rFont val="Tahoma"/>
            <family val="0"/>
          </rPr>
          <t xml:space="preserve">
July 4Th 2003
 High dose Chemo and Auto PBSCT rescue.
</t>
        </r>
      </text>
    </comment>
    <comment ref="M87" authorId="0">
      <text>
        <r>
          <rPr>
            <sz val="10"/>
            <rFont val="Tahoma"/>
            <family val="2"/>
          </rPr>
          <t xml:space="preserve">Still in remission as of 04/23/08. </t>
        </r>
      </text>
    </comment>
    <comment ref="I294" authorId="0">
      <text>
        <r>
          <rPr>
            <b/>
            <sz val="10"/>
            <rFont val="Tahoma"/>
            <family val="2"/>
          </rPr>
          <t>DAVID G</t>
        </r>
        <r>
          <rPr>
            <sz val="10"/>
            <rFont val="Tahoma"/>
            <family val="0"/>
          </rPr>
          <t xml:space="preserve">
DX: 01/08/08  mantle cell lymphoma
TX:  now in clinical trial at Stanford.
</t>
        </r>
      </text>
    </comment>
    <comment ref="L213" authorId="0">
      <text>
        <r>
          <rPr>
            <sz val="10"/>
            <rFont val="Tahoma"/>
            <family val="0"/>
          </rPr>
          <t xml:space="preserve">
4/06 RX4
10/06 Began HCVAD
Completed aba</t>
        </r>
      </text>
    </comment>
    <comment ref="M158" authorId="0">
      <text>
        <r>
          <rPr>
            <sz val="10"/>
            <rFont val="Tahoma"/>
            <family val="0"/>
          </rPr>
          <t>My first DX was blastic type
Since then (Jan 2005) my onc has observed that there is no way my MCL could be blastic as I have been NED since August of 2005.  He says I am indolent.</t>
        </r>
      </text>
    </comment>
    <comment ref="M195" authorId="0">
      <text>
        <r>
          <rPr>
            <sz val="10"/>
            <rFont val="Tahoma"/>
            <family val="0"/>
          </rPr>
          <t>My mother is now still in CR-1 and scheduled for Rituximab maintenance still but every 2 monthly one injection starting 8/08, rather than the 4X every six monthly as per onc recommendation and her indolent behavior</t>
        </r>
      </text>
    </comment>
    <comment ref="I278" authorId="2">
      <text>
        <r>
          <rPr>
            <b/>
            <sz val="10"/>
            <rFont val="Tahoma"/>
            <family val="2"/>
          </rPr>
          <t>PAUL R-</t>
        </r>
        <r>
          <rPr>
            <sz val="10"/>
            <rFont val="Tahoma"/>
            <family val="2"/>
          </rPr>
          <t xml:space="preserve"> DX 04/07</t>
        </r>
        <r>
          <rPr>
            <sz val="8"/>
            <rFont val="Tahoma"/>
            <family val="0"/>
          </rPr>
          <t xml:space="preserve">
</t>
        </r>
        <r>
          <rPr>
            <sz val="10"/>
            <rFont val="Tahoma"/>
            <family val="2"/>
          </rPr>
          <t xml:space="preserve">TX: I have received 3 R-CHOP, 4 R-DHA (May-October 2007),
a TBI (8&amp;10 gray ) and an intensive chemio (Cytarabine
Aracytine + Melphalan)
auto-SCT in November 2007.
</t>
        </r>
      </text>
    </comment>
    <comment ref="M278" authorId="0">
      <text>
        <r>
          <rPr>
            <sz val="10"/>
            <rFont val="Tahoma"/>
            <family val="0"/>
          </rPr>
          <t>5/09
The traitement seems efficacious, i'm waiting now for
Pet-Scan friday 2008 05/09.
5/12 PET scan seems OK</t>
        </r>
      </text>
    </comment>
    <comment ref="I288" authorId="0">
      <text>
        <r>
          <rPr>
            <sz val="10"/>
            <rFont val="Tahoma"/>
            <family val="0"/>
          </rPr>
          <t xml:space="preserve">
</t>
        </r>
        <r>
          <rPr>
            <b/>
            <sz val="10"/>
            <rFont val="Tahoma"/>
            <family val="2"/>
          </rPr>
          <t>DAVID A</t>
        </r>
        <r>
          <rPr>
            <sz val="10"/>
            <rFont val="Tahoma"/>
            <family val="0"/>
          </rPr>
          <t xml:space="preserve">
DX: Enlarged spleen and my marrow and blood both have MCL in them.  The docs at Sloan-Kettering want me to start soon since I have MCL in my blood and the only bad reactions they've seen to Rituximab were in people with circulating lymphoma.
TX: Still considering</t>
        </r>
      </text>
    </comment>
    <comment ref="M99" authorId="0">
      <text>
        <r>
          <rPr>
            <sz val="10"/>
            <rFont val="Tahoma"/>
            <family val="0"/>
          </rPr>
          <t>5/02/08
Just finished my 24th infusion  of Rituxan since I started it in 2003 after CHOP and  vaccine trial in 2001-2002</t>
        </r>
      </text>
    </comment>
    <comment ref="I299" authorId="0">
      <text>
        <r>
          <rPr>
            <b/>
            <sz val="10"/>
            <rFont val="Tahoma"/>
            <family val="2"/>
          </rPr>
          <t xml:space="preserve">MOLLY M </t>
        </r>
        <r>
          <rPr>
            <sz val="10"/>
            <rFont val="Tahoma"/>
            <family val="2"/>
          </rPr>
          <t>(si forfather)</t>
        </r>
        <r>
          <rPr>
            <sz val="10"/>
            <rFont val="Tahoma"/>
            <family val="0"/>
          </rPr>
          <t xml:space="preserve">
DX: 0308  mantle cell lymphoma 
TX: His oncologist wants him to do 6
- 8 rounds of CHOP - R. </t>
        </r>
      </text>
    </comment>
    <comment ref="M139" authorId="0">
      <text>
        <r>
          <rPr>
            <sz val="10"/>
            <rFont val="Tahoma"/>
            <family val="0"/>
          </rPr>
          <t xml:space="preserve">5/07/08
I just got past my first relapse with thalidamide + R.  My onc has sort of
made me a project.  He is starting a trial for relapsed MCL with
Obatoclax+Velcade.  I don't know the dates.  I agree this looks promising.
</t>
        </r>
      </text>
    </comment>
    <comment ref="M219" authorId="0">
      <text>
        <r>
          <rPr>
            <sz val="10"/>
            <rFont val="Tahoma"/>
            <family val="2"/>
          </rPr>
          <t>5/11/08</t>
        </r>
        <r>
          <rPr>
            <b/>
            <sz val="10"/>
            <rFont val="Tahoma"/>
            <family val="0"/>
          </rPr>
          <t xml:space="preserve">
</t>
        </r>
        <r>
          <rPr>
            <sz val="10"/>
            <rFont val="Tahoma"/>
            <family val="0"/>
          </rPr>
          <t>I had an autologous stem cell transplant in June of 2006 after I had been
placed in remission with RCHOP &amp; ESHAP during the week of my 50th wedding anniversary. I remain in complete remission and feel quite well. I was 73 at that time.</t>
        </r>
      </text>
    </comment>
    <comment ref="M247" authorId="2">
      <text>
        <r>
          <rPr>
            <sz val="10"/>
            <rFont val="Tahoma"/>
            <family val="2"/>
          </rPr>
          <t xml:space="preserve">05/11/08 </t>
        </r>
        <r>
          <rPr>
            <sz val="8"/>
            <rFont val="Tahoma"/>
            <family val="0"/>
          </rPr>
          <t xml:space="preserve">
I am now 62. Still get R maintenance every 3 months. Still in remission as of May 2008. 
 In my particular case, choosing R-HCVAD and R maintenance has paid off. My hematologist says “You’re getting boring!” with a glint in her eye. I feel good, exercise regularly, and have joined the bike patrol in the summer and, if all goes well, will be on the ski patrol next winter, with an eye to getting outside and staying fit. 
</t>
        </r>
      </text>
    </comment>
    <comment ref="M177" authorId="0">
      <text>
        <r>
          <rPr>
            <sz val="10"/>
            <rFont val="Tahoma"/>
            <family val="2"/>
          </rPr>
          <t xml:space="preserve">5/18/08
Since the bexar plus auto didn't work for Mike, as his lymph nodes were
enlarged at his six month check-up, Dr. Epner is putting him on rapamune
(sirolomus) for 30 days.  Mike also had a lung infection, ground glass they called it, so that has to be cleared up before he does anything else.
  6/16/08 - Mike is in the hospital tonight starting R ESHAP, four years ago next month he was in the hospital starting R hyper- CVAD. </t>
        </r>
      </text>
    </comment>
    <comment ref="I298" authorId="0">
      <text>
        <r>
          <rPr>
            <b/>
            <sz val="10"/>
            <rFont val="Tahoma"/>
            <family val="2"/>
          </rPr>
          <t xml:space="preserve">CHRISTOPHER M </t>
        </r>
        <r>
          <rPr>
            <sz val="10"/>
            <rFont val="Tahoma"/>
            <family val="0"/>
          </rPr>
          <t xml:space="preserve">
DX: 05/08 -  mantle cell lymphoma III
TX: NC referred me to the Barrett Cancer Center at University Cincinnati
hospital to enter a NCI clinical study for treatment
6/09/08 - After multiple tests over the last month my MCL has been diagnosed as
stage IV with approx. 20% bone marrow involvement. </t>
        </r>
      </text>
    </comment>
    <comment ref="M239" authorId="1">
      <text>
        <r>
          <rPr>
            <sz val="10"/>
            <rFont val="Tahoma"/>
            <family val="2"/>
          </rPr>
          <t xml:space="preserve">5/19/08 - Pete has the shingles on the left side of his face. His eye was completely swollen shut yesterday morning but today we can actually see half an eye-ball. He is much better!
</t>
        </r>
      </text>
    </comment>
    <comment ref="M146" authorId="2">
      <text>
        <r>
          <rPr>
            <sz val="10"/>
            <rFont val="Tahoma"/>
            <family val="2"/>
          </rPr>
          <t xml:space="preserve">5/23/08
A cluster of nodes has increased in size
significantly to 6 cm in the abdomen. So we went ahead with treatment
using Rituxan on November 2007. Six treatments total lasting up till
January 2008. She had some reaction from the Rituxan which made her
Atrial Fibrillation come back. On February 2008, MRI showed significant
decrease in sizes of all nodes except a spot in the neck
Acolonoscopy was done and a huge polyp was found in the cecum, which is the first part of the colon.We had a second opinion pathology report done by MD Anderson on the polyp. It says that it is mantle cell lymphoma CD5- with Ki-67 of 40-50%, blastoid variant. The result from a lymph node biopsy in Feb2007 is MCL CD5+ Ki-67 15%. Her first biopsy in 2003 which is a lymph node as well showed MCL prob. blastoid, CD5+ Ki-67 &lt;10%. We plan on doing chemo maybe chlorambucil and rituxan again soon. Anyone had experience with chlorambucil or any "mild" chemo?
</t>
        </r>
      </text>
    </comment>
    <comment ref="M149" authorId="0">
      <text>
        <r>
          <rPr>
            <sz val="10"/>
            <rFont val="Tahoma"/>
            <family val="0"/>
          </rPr>
          <t xml:space="preserve">5/28/08
Bruce is day 14 post Allogeneic
Stem Cell Transplant and doing fabulous!)
</t>
        </r>
      </text>
    </comment>
    <comment ref="I237" authorId="0">
      <text>
        <r>
          <rPr>
            <b/>
            <sz val="10"/>
            <rFont val="Tahoma"/>
            <family val="2"/>
          </rPr>
          <t>BOB G</t>
        </r>
        <r>
          <rPr>
            <sz val="10"/>
            <rFont val="Tahoma"/>
            <family val="0"/>
          </rPr>
          <t xml:space="preserve">
DX: 11/ 2006 mcl
TX: R-HyperCVAD in December of 2006 
After the first 4 sessions (ab ab), I had a PET scan
and a BMB that were both clean so we did 2 more
sessions (ab) and stopped there.  </t>
        </r>
      </text>
    </comment>
    <comment ref="M237" authorId="0">
      <text>
        <r>
          <rPr>
            <sz val="10"/>
            <rFont val="Tahoma"/>
            <family val="0"/>
          </rPr>
          <t>06/13/08
Latest tests were
still all good and I'm feeling fine</t>
        </r>
      </text>
    </comment>
    <comment ref="I289" authorId="0">
      <text>
        <r>
          <rPr>
            <sz val="10"/>
            <rFont val="Tahoma"/>
            <family val="0"/>
          </rPr>
          <t xml:space="preserve">
</t>
        </r>
        <r>
          <rPr>
            <b/>
            <sz val="10"/>
            <rFont val="Tahoma"/>
            <family val="2"/>
          </rPr>
          <t xml:space="preserve">MIKE A </t>
        </r>
        <r>
          <rPr>
            <sz val="10"/>
            <rFont val="Tahoma"/>
            <family val="2"/>
          </rPr>
          <t>(si for wife)</t>
        </r>
        <r>
          <rPr>
            <sz val="10"/>
            <rFont val="Tahoma"/>
            <family val="0"/>
          </rPr>
          <t xml:space="preserve">
DX: 02/2008 - aggressive MCL type
TX: RHCVAD
fifth round of R-Hyper CVAD (AB) scheduled on the 19th of June 2008.
6/25/08
My wife has developed "Tardive-Dyskinesia" which
was caused my medication to prevent nausea. The drug given to her was Compazine. She has been given this Compazine for the last five sesions and now a different medication will have to be found and used to prevent further damage.
</t>
        </r>
      </text>
    </comment>
    <comment ref="I290" authorId="0">
      <text>
        <r>
          <rPr>
            <sz val="10"/>
            <rFont val="Tahoma"/>
            <family val="0"/>
          </rPr>
          <t xml:space="preserve">
</t>
        </r>
        <r>
          <rPr>
            <b/>
            <sz val="10"/>
            <rFont val="Tahoma"/>
            <family val="2"/>
          </rPr>
          <t>DOROTHY C</t>
        </r>
        <r>
          <rPr>
            <sz val="10"/>
            <rFont val="Tahoma"/>
            <family val="0"/>
          </rPr>
          <t xml:space="preserve">
DX:  2008 -  MCL - Mantle cell was diagnosed after pneumonia didnt clear up in a timely manner. 
TX:  Am going to start R CHOP V.June 11th.
</t>
        </r>
      </text>
    </comment>
    <comment ref="L197" authorId="0">
      <text>
        <r>
          <rPr>
            <sz val="10"/>
            <rFont val="Tahoma"/>
            <family val="0"/>
          </rPr>
          <t>6/07 - still CR. Have been back to work.
12/07 - still CR</t>
        </r>
      </text>
    </comment>
    <comment ref="M118" authorId="0">
      <text>
        <r>
          <rPr>
            <sz val="10"/>
            <rFont val="Tahoma"/>
            <family val="0"/>
          </rPr>
          <t xml:space="preserve">06/09/08
During that time (since DX) my
lymphocyte count has risen from about 15K to 100K, but my hemoglobin and platelets have remained stable for the past 2 years.  In addition my spleen has grown, but is not bothersome.
I continue to ride my bike 200+ miles per week, and feel no ill effects from my MCL, other then the enlarged spleen.
</t>
        </r>
      </text>
    </comment>
    <comment ref="M274" authorId="0">
      <text>
        <r>
          <rPr>
            <sz val="10"/>
            <rFont val="Tahoma"/>
            <family val="0"/>
          </rPr>
          <t xml:space="preserve">6/11/08
I was on W&amp;W and am just finishing treatment. This is how it went...
8/04, digestive problems, night sweats (told I was getting older)
8/05, digestive problems, contipation, night sweats, fevers, CT showed enlarged liver and spleen were enlarged (was sent to gasto doc and had full series of tests that were clear) during this time my WBC was going from normal to 11 and was told that I must have had a virus.
06, went on diet of meat, veg, and fruit only, tried turmeric, exercised 1 or 2 hours a day and felt better
3/07,  routine appt. my WBC 13 and was not going back to normal and was sent to ONC (had a BMB and found translocation of the 11:14, MCL, 69% BMI) with spleen involvement 3 cm
2/08 off W&amp;W (there were no changes in my labs and PET, I lost weight, felt weak at times and just decided I was ready)
02/05/08
R-HCVAD (ab) (ab) EPOCH x 2 (no sign of disease after 2nd B cycle, didn't continue with the last two HCVAD cycles due to severe side effects of the B part including subdural bleed from low platelets that put me in the hospital for a week. My last two cycles were EPOCH (a less toxic chemo that wouldn't likely take my platelets below 10)
The plan is R every 6 months for now...
</t>
        </r>
      </text>
    </comment>
    <comment ref="I381" authorId="0">
      <text>
        <r>
          <rPr>
            <b/>
            <sz val="10"/>
            <rFont val="Tahoma"/>
            <family val="2"/>
          </rPr>
          <t>JIM P</t>
        </r>
        <r>
          <rPr>
            <sz val="10"/>
            <rFont val="Tahoma"/>
            <family val="0"/>
          </rPr>
          <t xml:space="preserve"> by dau Ria G.
 DX: MCL 01/2001
RITUXAN ONLY
</t>
        </r>
      </text>
    </comment>
    <comment ref="J381" authorId="0">
      <text>
        <r>
          <rPr>
            <sz val="10"/>
            <rFont val="Tahoma"/>
            <family val="0"/>
          </rPr>
          <t xml:space="preserve">STILL RITUXAN ONLY
</t>
        </r>
      </text>
    </comment>
    <comment ref="K381" authorId="0">
      <text>
        <r>
          <rPr>
            <sz val="10"/>
            <rFont val="Tahoma"/>
            <family val="0"/>
          </rPr>
          <t xml:space="preserve">12/2005 start CHOP
</t>
        </r>
      </text>
    </comment>
    <comment ref="L381" authorId="0">
      <text>
        <r>
          <rPr>
            <sz val="10"/>
            <rFont val="Tahoma"/>
            <family val="0"/>
          </rPr>
          <t xml:space="preserve">2/07 TX Shown but not dates: Rituxan, CVP &amp;
CHOP 
4/07 Began Velcade + Rituxan last week
Thyroid problem
</t>
        </r>
      </text>
    </comment>
    <comment ref="M381" authorId="0">
      <text>
        <r>
          <rPr>
            <sz val="10"/>
            <rFont val="Tahoma"/>
            <family val="0"/>
          </rPr>
          <t>4/15/08
Update on Dad, Jim P
In Jan 2008 he had trouble eating, breathing...so he was admitted in the hospital.  They found mild pneumonia and a large mass pressing on his esophagus.  They began radiation and it shrunk the mass significantly.  Started feeling much better.
...he took a turn of the worse and is back in CCU...on oxygen mask.  They think he picked up another strain of pneumonia.  He's stable for now
5/04/08
I am dazed and numbed to tell you that after 7.5 years of courageous battle my father passed away on Saturday, May 3rd.  It was very peaceful and he was surrounded by his family.  I do not have the strength to write much else.  Please know I love you all and pray for you daily.  Thank you deeply for all the knowledge and support you have offered us over the years.
He was my hero.</t>
        </r>
      </text>
    </comment>
    <comment ref="I382" authorId="0">
      <text>
        <r>
          <rPr>
            <b/>
            <sz val="10"/>
            <rFont val="Tahoma"/>
            <family val="2"/>
          </rPr>
          <t>DAVE P -</t>
        </r>
        <r>
          <rPr>
            <sz val="10"/>
            <rFont val="Tahoma"/>
            <family val="2"/>
          </rPr>
          <t xml:space="preserve"> DX 02/2001</t>
        </r>
        <r>
          <rPr>
            <sz val="10"/>
            <rFont val="Tahoma"/>
            <family val="0"/>
          </rPr>
          <t xml:space="preserve">
 TX: NIH Vaccine trial 11/2001 (EPOCH-R plus idiotype vaccine)
</t>
        </r>
      </text>
    </comment>
    <comment ref="J382" authorId="0">
      <text>
        <r>
          <rPr>
            <sz val="10"/>
            <rFont val="Tahoma"/>
            <family val="2"/>
          </rPr>
          <t>CR 3/02</t>
        </r>
        <r>
          <rPr>
            <sz val="10"/>
            <rFont val="Tahoma"/>
            <family val="0"/>
          </rPr>
          <t xml:space="preserve">
</t>
        </r>
      </text>
    </comment>
    <comment ref="K382" authorId="1">
      <text>
        <r>
          <rPr>
            <sz val="10"/>
            <rFont val="Tahoma"/>
            <family val="2"/>
          </rPr>
          <t xml:space="preserve">Relapsed 11/2005
Began Velcade 8/2006, added Rituxan &amp; Decadron 9/2006. </t>
        </r>
      </text>
    </comment>
    <comment ref="L382" authorId="1">
      <text>
        <r>
          <rPr>
            <sz val="10"/>
            <rFont val="Tahoma"/>
            <family val="2"/>
          </rPr>
          <t xml:space="preserve">1/07 Velcade+ R stopped working.  
Successful radiation for large abdominal nodes 2/2007 to 3/2007.
 5-07 began Flavopiridol trial. Lower  toxicity.
7/07 Update:
Received first of 6 cycles of 4 weekly infusions of Flavopiridol.
Dosage reduced 20% because of low neutrofils after second infusion.
During 2 weeks between cycles one and two, my nodes grew considerably.
On 6/25/2007, NIH Drs. Dunleavy &amp; Wilson agreed that I should discontinue the trial.
Considered but eventually declined NIH phase I trial for ABT-236. (Again, I would be first MCL patient).
Due to fast growing nodes, I opted for 6 cycles of EPOCH-R at my local oncologist.
After cycle 3 EPOCH - R  nodes 90% reduced.
</t>
        </r>
      </text>
    </comment>
    <comment ref="M382" authorId="0">
      <text>
        <r>
          <rPr>
            <sz val="10"/>
            <rFont val="Tahoma"/>
            <family val="0"/>
          </rPr>
          <t xml:space="preserve">02/24/08
Reply to Gary W #69 above on Excel  list,
When the Flavopiridol treatment failed for me last year, NIH offered me the ABT 263 trial. I never went for it because my nodes were growing too fast, and I needed something that was more immediate. I would have been the first one at NIH with MCL to have it.  I wonder if NIH has a track record with it yet? I ended up doing  EPOCH-R again.
4/09/08... my husband suffered two strokes in
March.  The neurologist said lymphoma has a tendency to do that.  Who knew?His were not typical symptoms and is walking around talking, but in confusion... (he is not on the computer, anymore, because he doesn't understand it, nor does he drive, write checks, etc)...
'6/03/08 ...This is to let you all know that my husband Dave died this past Saturday, May 31, at 4:00 a.m.  He was at home on hospice care.  His mcl had come back after a short 3 month remission, but it wasn't the lymphoma that took him.  He had had two strokes in March and continued to decline.  He was in a coma for a week before his death and it was very peaceful. </t>
        </r>
      </text>
    </comment>
    <comment ref="M52" authorId="0">
      <text>
        <r>
          <rPr>
            <sz val="10"/>
            <rFont val="Tahoma"/>
            <family val="0"/>
          </rPr>
          <t>6/16/08
More recently, lab tests from 09/2006 showed slight restriction of protein migration in the gamma region suggestive of a monoclonal protein and then tests of 12/2007 showed monoclonal protein still high (persistent but stable).
After a visit with the oncologist last week he is being tested for MGUS (which I think is a non- event?) but also for Multiple Myeloma.</t>
        </r>
      </text>
    </comment>
    <comment ref="M286" authorId="0">
      <text>
        <r>
          <rPr>
            <sz val="10"/>
            <rFont val="Tahoma"/>
            <family val="0"/>
          </rPr>
          <t xml:space="preserve">6/24/08
six weeks ago all of my scans were clean.  Two weeks later, a single lymph node appeared near my ear in my jaw.  We thought it was related to a bad tooth.  I went to MD Anderson last week just to set my mind at ease.  So much for that idea.  It is back.  All of that high dose stuff and I didn't get a full year out of it.
</t>
        </r>
      </text>
    </comment>
    <comment ref="I293" authorId="0">
      <text>
        <r>
          <rPr>
            <b/>
            <sz val="10"/>
            <rFont val="Tahoma"/>
            <family val="2"/>
          </rPr>
          <t>NANCY G</t>
        </r>
        <r>
          <rPr>
            <sz val="10"/>
            <rFont val="Tahoma"/>
            <family val="0"/>
          </rPr>
          <t xml:space="preserve"> (si for father)
DX: 4/02/08 Mantle Cell Lymphoma
TX: 4/08/08 CHOP-R “without the A” as
he says, which I assume is adrimycin (doxorubicin) because he has some
heart issues (atrial fibrulation, high blood pressure, and an enlarged
ventrical).  Other than these issues, he is in great health for his age.
 He is tolerating treatment well, with what seems to be the typical ups
and downs.
</t>
        </r>
      </text>
    </comment>
  </commentList>
</comments>
</file>

<file path=xl/sharedStrings.xml><?xml version="1.0" encoding="utf-8"?>
<sst xmlns="http://schemas.openxmlformats.org/spreadsheetml/2006/main" count="541" uniqueCount="452">
  <si>
    <t>DX</t>
  </si>
  <si>
    <t>APPROX</t>
  </si>
  <si>
    <t>AGE</t>
  </si>
  <si>
    <t>DATE</t>
  </si>
  <si>
    <t>?</t>
  </si>
  <si>
    <t>RIAN F</t>
  </si>
  <si>
    <t>RON H</t>
  </si>
  <si>
    <t>FRED S</t>
  </si>
  <si>
    <t>JIM Y</t>
  </si>
  <si>
    <t>&gt;MICHELE M</t>
  </si>
  <si>
    <t>IRA D</t>
  </si>
  <si>
    <t>BILL R</t>
  </si>
  <si>
    <t>&gt;JAMES H</t>
  </si>
  <si>
    <t>&gt;SHIRLEY R</t>
  </si>
  <si>
    <t>NICK D</t>
  </si>
  <si>
    <t>BOB C</t>
  </si>
  <si>
    <t>MARY C</t>
  </si>
  <si>
    <t>PATRICK F</t>
  </si>
  <si>
    <t>ANTHONY H</t>
  </si>
  <si>
    <t>&gt;CURT H</t>
  </si>
  <si>
    <t>&gt;TOBY H</t>
  </si>
  <si>
    <t>&gt;SANDY M</t>
  </si>
  <si>
    <t>JACKIE N</t>
  </si>
  <si>
    <t>E.G. S</t>
  </si>
  <si>
    <t>RAY S</t>
  </si>
  <si>
    <t>JODY H</t>
  </si>
  <si>
    <t>GREG H</t>
  </si>
  <si>
    <t>JONATHON H</t>
  </si>
  <si>
    <t>JAY L</t>
  </si>
  <si>
    <t>PHILIP M</t>
  </si>
  <si>
    <t>DORIE A</t>
  </si>
  <si>
    <t>SASKIA B-H</t>
  </si>
  <si>
    <t>JOY B</t>
  </si>
  <si>
    <t>JIM B</t>
  </si>
  <si>
    <t>JOE B</t>
  </si>
  <si>
    <t>FRED E</t>
  </si>
  <si>
    <t>&gt;MARSHALL E</t>
  </si>
  <si>
    <t>SYLVIA F</t>
  </si>
  <si>
    <t>PHILIP F</t>
  </si>
  <si>
    <t>JIM M</t>
  </si>
  <si>
    <t>&gt;JOHN M</t>
  </si>
  <si>
    <t>CARL M</t>
  </si>
  <si>
    <t>&gt;JAMES O</t>
  </si>
  <si>
    <t>JAY O</t>
  </si>
  <si>
    <t>DIDDY P</t>
  </si>
  <si>
    <t>BILL S</t>
  </si>
  <si>
    <t>ADRIAN S</t>
  </si>
  <si>
    <t>GINA B-C</t>
  </si>
  <si>
    <t>EILEEN G</t>
  </si>
  <si>
    <t>BOB H</t>
  </si>
  <si>
    <t>THOMAS H</t>
  </si>
  <si>
    <t>JUDITH L</t>
  </si>
  <si>
    <t>&gt;RON M</t>
  </si>
  <si>
    <t>&gt;PATRICIA O</t>
  </si>
  <si>
    <t>PATTY P</t>
  </si>
  <si>
    <t>CLIFF S</t>
  </si>
  <si>
    <t>JIM S</t>
  </si>
  <si>
    <t>FRED V</t>
  </si>
  <si>
    <t>LINDA W</t>
  </si>
  <si>
    <t>GARY W</t>
  </si>
  <si>
    <t>&gt;NEAL W</t>
  </si>
  <si>
    <t>FRED B</t>
  </si>
  <si>
    <t xml:space="preserve">&gt; HEINZ B </t>
  </si>
  <si>
    <t>BRAD B</t>
  </si>
  <si>
    <t>&gt; DAN B</t>
  </si>
  <si>
    <t>JOHN B</t>
  </si>
  <si>
    <t>LARRY C</t>
  </si>
  <si>
    <t>DICK C</t>
  </si>
  <si>
    <t>JACKIE C</t>
  </si>
  <si>
    <t>&gt;RICHARD D</t>
  </si>
  <si>
    <t>&gt; GORDON H</t>
  </si>
  <si>
    <t xml:space="preserve">DON I </t>
  </si>
  <si>
    <t>JOHN M</t>
  </si>
  <si>
    <t>HAYMAN P</t>
  </si>
  <si>
    <t>SALLY P</t>
  </si>
  <si>
    <t>&gt;TOM S</t>
  </si>
  <si>
    <t>GARY S</t>
  </si>
  <si>
    <t>HELEN S</t>
  </si>
  <si>
    <t>MARY JANE T</t>
  </si>
  <si>
    <t>BRIAN W</t>
  </si>
  <si>
    <t>&gt;DIANE L</t>
  </si>
  <si>
    <t>PAM B</t>
  </si>
  <si>
    <t>SAM DI D</t>
  </si>
  <si>
    <t>MARC K</t>
  </si>
  <si>
    <t>STEVE L</t>
  </si>
  <si>
    <t>GHITA L</t>
  </si>
  <si>
    <t>BILL L</t>
  </si>
  <si>
    <t>SID M</t>
  </si>
  <si>
    <t>MARY ANNE V</t>
  </si>
  <si>
    <t>&gt;JONATHAN W</t>
  </si>
  <si>
    <t>IRENE A</t>
  </si>
  <si>
    <t>SCOTT B</t>
  </si>
  <si>
    <t>SCOTT C</t>
  </si>
  <si>
    <t>PAT C</t>
  </si>
  <si>
    <t>ROBERT C</t>
  </si>
  <si>
    <t>DIXIE F</t>
  </si>
  <si>
    <t>CHRISTINE G</t>
  </si>
  <si>
    <t>KEN L</t>
  </si>
  <si>
    <t>JACK M</t>
  </si>
  <si>
    <t>PAUL R</t>
  </si>
  <si>
    <t>JOEL R</t>
  </si>
  <si>
    <t>TOMMY S</t>
  </si>
  <si>
    <t>BRUCE S</t>
  </si>
  <si>
    <t>MARION T</t>
  </si>
  <si>
    <t>TIMOTHY V</t>
  </si>
  <si>
    <t>STEVE W</t>
  </si>
  <si>
    <t>SYBIL W</t>
  </si>
  <si>
    <t>STEPHEN W</t>
  </si>
  <si>
    <t>DAVID A</t>
  </si>
  <si>
    <t>PAUL B</t>
  </si>
  <si>
    <t>BILL D</t>
  </si>
  <si>
    <t>STEVEN G</t>
  </si>
  <si>
    <t>STEVE G</t>
  </si>
  <si>
    <t>IAN H</t>
  </si>
  <si>
    <t>ANNELIESE K</t>
  </si>
  <si>
    <t>KAREN L</t>
  </si>
  <si>
    <t>LYNN M</t>
  </si>
  <si>
    <t>MIKE M</t>
  </si>
  <si>
    <t>BILL P</t>
  </si>
  <si>
    <t>JOHN R</t>
  </si>
  <si>
    <t>MARK S</t>
  </si>
  <si>
    <t>DOTTIE A</t>
  </si>
  <si>
    <t>CORY B</t>
  </si>
  <si>
    <t>MARTIN D</t>
  </si>
  <si>
    <t>STEVE D</t>
  </si>
  <si>
    <t>JACK G</t>
  </si>
  <si>
    <t>MARILYN H</t>
  </si>
  <si>
    <t>MARC L</t>
  </si>
  <si>
    <t>DARRELL L</t>
  </si>
  <si>
    <t>JODY M</t>
  </si>
  <si>
    <t>DAN N</t>
  </si>
  <si>
    <t>JOHN O</t>
  </si>
  <si>
    <t>RANDY P</t>
  </si>
  <si>
    <t>CHERYL S</t>
  </si>
  <si>
    <t>WENDY S</t>
  </si>
  <si>
    <t>TOM SE</t>
  </si>
  <si>
    <t>TOM SH</t>
  </si>
  <si>
    <t>KEN W</t>
  </si>
  <si>
    <t>LAST INITIAL</t>
  </si>
  <si>
    <t>DENISON R</t>
  </si>
  <si>
    <t>MAYO G</t>
  </si>
  <si>
    <t>RALPH O</t>
  </si>
  <si>
    <t>MARY JO G</t>
  </si>
  <si>
    <t>JERRY T</t>
  </si>
  <si>
    <t>SCOTT W</t>
  </si>
  <si>
    <t>&gt;ROBERTA  L</t>
  </si>
  <si>
    <t>DAVID F</t>
  </si>
  <si>
    <t>MOE P</t>
  </si>
  <si>
    <t>MIKE E</t>
  </si>
  <si>
    <t>SUSAN K</t>
  </si>
  <si>
    <t>L</t>
  </si>
  <si>
    <t>RHONDA SC</t>
  </si>
  <si>
    <t>JOHN BL</t>
  </si>
  <si>
    <t>JOHN JO</t>
  </si>
  <si>
    <t>RAY B</t>
  </si>
  <si>
    <t>JANE G</t>
  </si>
  <si>
    <t>ART T</t>
  </si>
  <si>
    <t>GARY L</t>
  </si>
  <si>
    <t>EDWARD H</t>
  </si>
  <si>
    <t>CINDY A</t>
  </si>
  <si>
    <t>DICK W</t>
  </si>
  <si>
    <t xml:space="preserve"> </t>
  </si>
  <si>
    <t>CINDY D</t>
  </si>
  <si>
    <t>MIKE S</t>
  </si>
  <si>
    <t>MARTIN W</t>
  </si>
  <si>
    <t>TED K</t>
  </si>
  <si>
    <t>KELLY B</t>
  </si>
  <si>
    <t>RANDY M.</t>
  </si>
  <si>
    <t>SUSAN C</t>
  </si>
  <si>
    <t>KEN (si)</t>
  </si>
  <si>
    <t>HOWARD W</t>
  </si>
  <si>
    <t>COLIN T</t>
  </si>
  <si>
    <t>SARAH C</t>
  </si>
  <si>
    <t>WALT K</t>
  </si>
  <si>
    <t>ROBERT D</t>
  </si>
  <si>
    <t>GLORIA R</t>
  </si>
  <si>
    <t>H</t>
  </si>
  <si>
    <t>R</t>
  </si>
  <si>
    <t>O</t>
  </si>
  <si>
    <t>E</t>
  </si>
  <si>
    <t>B</t>
  </si>
  <si>
    <t>C</t>
  </si>
  <si>
    <t>I</t>
  </si>
  <si>
    <t>T</t>
  </si>
  <si>
    <t>A</t>
  </si>
  <si>
    <t>P</t>
  </si>
  <si>
    <t>V</t>
  </si>
  <si>
    <t>X</t>
  </si>
  <si>
    <t>U</t>
  </si>
  <si>
    <t>/</t>
  </si>
  <si>
    <t>Z</t>
  </si>
  <si>
    <t>D</t>
  </si>
  <si>
    <t>MARK R</t>
  </si>
  <si>
    <t>JOHN M (2005)</t>
  </si>
  <si>
    <t>JOE P</t>
  </si>
  <si>
    <t>BRENT A</t>
  </si>
  <si>
    <t>STEPHEN S</t>
  </si>
  <si>
    <t>MICHAEL A</t>
  </si>
  <si>
    <t>ROBERT F</t>
  </si>
  <si>
    <t>FRANK B</t>
  </si>
  <si>
    <t xml:space="preserve">OSCAR D </t>
  </si>
  <si>
    <t xml:space="preserve">ALEX B </t>
  </si>
  <si>
    <t>KAY D</t>
  </si>
  <si>
    <t>&gt;RICH F</t>
  </si>
  <si>
    <t>&gt;RAYMOND F</t>
  </si>
  <si>
    <t>&gt;DONNA D</t>
  </si>
  <si>
    <t>&gt;DEAN K</t>
  </si>
  <si>
    <t>&gt;RALPH S</t>
  </si>
  <si>
    <t>&gt;DENNIS G</t>
  </si>
  <si>
    <t>&gt;LARRY H</t>
  </si>
  <si>
    <t>&gt;STEVE S</t>
  </si>
  <si>
    <t>TOM R</t>
  </si>
  <si>
    <t>GAYNOR G</t>
  </si>
  <si>
    <t>DAVID S-G</t>
  </si>
  <si>
    <t>JENNIFER KI</t>
  </si>
  <si>
    <t>AGE@DEATH</t>
  </si>
  <si>
    <t>HERE</t>
  </si>
  <si>
    <t>GARTH E (2007)</t>
  </si>
  <si>
    <t>&gt;PETER B (2002)</t>
  </si>
  <si>
    <t>&gt; GERALD R (2002)</t>
  </si>
  <si>
    <t>&gt;EDDA V (2002)</t>
  </si>
  <si>
    <t>&gt;RAY S (2003)</t>
  </si>
  <si>
    <t>&gt;DALE P (2001)</t>
  </si>
  <si>
    <t>&gt;LUCY E (2001)</t>
  </si>
  <si>
    <t>&gt;LOUIS DG (2001)</t>
  </si>
  <si>
    <t>&gt;DENNIS K (2002)</t>
  </si>
  <si>
    <t>MIKE H (2006)</t>
  </si>
  <si>
    <t>MAC S (2006)</t>
  </si>
  <si>
    <t>JOHN JA</t>
  </si>
  <si>
    <t>CHARLES W</t>
  </si>
  <si>
    <t>STUMPY (si)</t>
  </si>
  <si>
    <t>JANET F (si)</t>
  </si>
  <si>
    <t>UNKNOWN (UNK) MEANS LAST NAME UNKNOWN</t>
  </si>
  <si>
    <t xml:space="preserve">SHERRI VD             </t>
  </si>
  <si>
    <t>RACHEL M (si)</t>
  </si>
  <si>
    <t>TOTALS =</t>
  </si>
  <si>
    <t>OVERALL TOTALS =</t>
  </si>
  <si>
    <t>KONRAD UNK</t>
  </si>
  <si>
    <t>FRANKLIN H (1997)</t>
  </si>
  <si>
    <t>SUZANNE S(si ) (2005)</t>
  </si>
  <si>
    <t xml:space="preserve">BILL L </t>
  </si>
  <si>
    <t xml:space="preserve">ROBERT S </t>
  </si>
  <si>
    <t>SUE R (2007)</t>
  </si>
  <si>
    <t>MIRIAM N-R.</t>
  </si>
  <si>
    <t>CLIF P (2007)</t>
  </si>
  <si>
    <t>C K</t>
  </si>
  <si>
    <t>BOB K</t>
  </si>
  <si>
    <t>&gt;SETH A (2003)</t>
  </si>
  <si>
    <t>&gt;JAMES B (2001)</t>
  </si>
  <si>
    <t>&gt; DON M (2002)</t>
  </si>
  <si>
    <t>&gt;RON E (2001)</t>
  </si>
  <si>
    <t>ROB L (2006)</t>
  </si>
  <si>
    <t>RACHEL M (2007)</t>
  </si>
  <si>
    <t>ANN M. (2001)</t>
  </si>
  <si>
    <t>&gt;WALLY P (2002)</t>
  </si>
  <si>
    <t>GINA UNK (si) (2004)</t>
  </si>
  <si>
    <t>&gt;MAXINE B (2003)</t>
  </si>
  <si>
    <t>DAVID C (2003)</t>
  </si>
  <si>
    <t>&gt;IONE D (2002)</t>
  </si>
  <si>
    <t>&gt;GORDON K (2002)</t>
  </si>
  <si>
    <t>&gt;RONALD R (2003)</t>
  </si>
  <si>
    <t>CLAUDIO B (2005)</t>
  </si>
  <si>
    <t>&gt;JENNY B (2004)</t>
  </si>
  <si>
    <t>AL C (2005)</t>
  </si>
  <si>
    <t>HERSCHEL G (2004)</t>
  </si>
  <si>
    <t>&gt;DALE L (2005)</t>
  </si>
  <si>
    <t>MARY R (2005)</t>
  </si>
  <si>
    <t>JOY T-G (2005)</t>
  </si>
  <si>
    <t>LOIS W (2005)</t>
  </si>
  <si>
    <t>BILL D (2007)</t>
  </si>
  <si>
    <t>MARGO G (2005)</t>
  </si>
  <si>
    <t>&gt;DWIGHT H (2004)</t>
  </si>
  <si>
    <t>BO L (2005)</t>
  </si>
  <si>
    <t>&gt;STEVE M (2005)</t>
  </si>
  <si>
    <t>JOYCE N. (2007)</t>
  </si>
  <si>
    <t>&gt;NEAL R (2004)</t>
  </si>
  <si>
    <t>MCCOY S (2005)</t>
  </si>
  <si>
    <t>RON S (2003)</t>
  </si>
  <si>
    <t>CARTER F (2006)</t>
  </si>
  <si>
    <t>DAVID H (2004)</t>
  </si>
  <si>
    <t>JUDY C</t>
  </si>
  <si>
    <t>BOB L</t>
  </si>
  <si>
    <t>CHUCK W.</t>
  </si>
  <si>
    <t>NORM P.</t>
  </si>
  <si>
    <t xml:space="preserve">ISABEL S. </t>
  </si>
  <si>
    <t>HILDRA T (si)</t>
  </si>
  <si>
    <t>GEORGE UNK</t>
  </si>
  <si>
    <t>ROXANNE S</t>
  </si>
  <si>
    <t>KARL W</t>
  </si>
  <si>
    <t>SAMIRA D</t>
  </si>
  <si>
    <t>PETE H</t>
  </si>
  <si>
    <t xml:space="preserve">PETE H </t>
  </si>
  <si>
    <t>JAY J.</t>
  </si>
  <si>
    <t>BRAD W.</t>
  </si>
  <si>
    <t>JERRY D</t>
  </si>
  <si>
    <t>ROBBIE L. (si) (2005)</t>
  </si>
  <si>
    <t>YRS</t>
  </si>
  <si>
    <t>SALVATORE G (2006)</t>
  </si>
  <si>
    <t>KATHY A (si)</t>
  </si>
  <si>
    <t>NANCY UNK</t>
  </si>
  <si>
    <t>DEBBIE H (si)</t>
  </si>
  <si>
    <t>J. MICHAEL L</t>
  </si>
  <si>
    <t>FRANK S</t>
  </si>
  <si>
    <t xml:space="preserve">PETER C </t>
  </si>
  <si>
    <t>MORTON P</t>
  </si>
  <si>
    <t>KATHY R</t>
  </si>
  <si>
    <t>BETTE B</t>
  </si>
  <si>
    <t>PENILGRIF</t>
  </si>
  <si>
    <t>LUDMILLA K</t>
  </si>
  <si>
    <t>AVG</t>
  </si>
  <si>
    <t>GRP</t>
  </si>
  <si>
    <t>FIRST NAME &amp;</t>
  </si>
  <si>
    <t>CHESTER C</t>
  </si>
  <si>
    <t xml:space="preserve">  (NO'S ARE YRS AFTER DX)</t>
  </si>
  <si>
    <t>CAESAR J</t>
  </si>
  <si>
    <t xml:space="preserve"> Their history is a legacy and our hope</t>
  </si>
  <si>
    <t xml:space="preserve">  PLACE CURSOR NEAR RED</t>
  </si>
  <si>
    <t xml:space="preserve">  TRIANGLE TO READ DETAILS</t>
  </si>
  <si>
    <t>ROB H</t>
  </si>
  <si>
    <t>ROB W</t>
  </si>
  <si>
    <t>HERBERT F</t>
  </si>
  <si>
    <t>JOYCE S (si)</t>
  </si>
  <si>
    <t>SARAH V. (si)</t>
  </si>
  <si>
    <t>JENN M (si)</t>
  </si>
  <si>
    <t>THOMAS L</t>
  </si>
  <si>
    <t>KEITH P</t>
  </si>
  <si>
    <t>MONICA G</t>
  </si>
  <si>
    <t>CARRIE A (si)</t>
  </si>
  <si>
    <t>&gt;JENNIFER KE</t>
  </si>
  <si>
    <t>PAULA K (si)</t>
  </si>
  <si>
    <t>JERRY U.</t>
  </si>
  <si>
    <t>ANDREW D</t>
  </si>
  <si>
    <t>&gt;ROGER W (2006)</t>
  </si>
  <si>
    <t>ANNETTE H (2006)</t>
  </si>
  <si>
    <t>PHILIP T (2007)</t>
  </si>
  <si>
    <t>LOU G (2006)</t>
  </si>
  <si>
    <t xml:space="preserve">JOHN G  </t>
  </si>
  <si>
    <t>EG - MEANS AN UNKNOWN DX AGE WHICH TEMPORARILY IS ASSUMED TO BE AVERAGE OF THE OTHERS IN THAT GROUP</t>
  </si>
  <si>
    <t>SINCE</t>
  </si>
  <si>
    <t>SIZE</t>
  </si>
  <si>
    <t>TREATMENT INFORMATION</t>
  </si>
  <si>
    <t>ISSUE</t>
  </si>
  <si>
    <t>APPX</t>
  </si>
  <si>
    <r>
      <t xml:space="preserve">(SEE </t>
    </r>
    <r>
      <rPr>
        <b/>
        <sz val="8"/>
        <color indexed="17"/>
        <rFont val="Arial"/>
        <family val="2"/>
      </rPr>
      <t>NOTES</t>
    </r>
    <r>
      <rPr>
        <sz val="8"/>
        <rFont val="Arial"/>
        <family val="0"/>
      </rPr>
      <t xml:space="preserve"> AT LIST BOTTOM)</t>
    </r>
  </si>
  <si>
    <t>#</t>
  </si>
  <si>
    <t>CARROLE UNK</t>
  </si>
  <si>
    <t>RICHARD M</t>
  </si>
  <si>
    <t>&gt; MEANS NAME AND SOME DATA CAME FROM OLD MCLAid WEBSITE</t>
  </si>
  <si>
    <t>BILL G JR</t>
  </si>
  <si>
    <t>ED N</t>
  </si>
  <si>
    <t>PHYLLIS L (2007)</t>
  </si>
  <si>
    <t>(si) MEANS NAME OF MCLer NOT GIVEN SO NAME LISTED IS A SIGNIFICANT OTHER (si) CAREGIVER REPORTING ON THEIR MCL,eg, RELATIVE</t>
  </si>
  <si>
    <t>TOTALS=</t>
  </si>
  <si>
    <r>
      <t>AVERAGES (</t>
    </r>
    <r>
      <rPr>
        <b/>
        <sz val="10"/>
        <color indexed="57"/>
        <rFont val="Arial"/>
        <family val="2"/>
      </rPr>
      <t>totals</t>
    </r>
    <r>
      <rPr>
        <b/>
        <sz val="10"/>
        <rFont val="Arial"/>
        <family val="2"/>
      </rPr>
      <t>) =</t>
    </r>
  </si>
  <si>
    <r>
      <t xml:space="preserve"> AVERAGES (</t>
    </r>
    <r>
      <rPr>
        <b/>
        <sz val="10"/>
        <color indexed="57"/>
        <rFont val="Arial"/>
        <family val="2"/>
      </rPr>
      <t>totals</t>
    </r>
    <r>
      <rPr>
        <b/>
        <sz val="10"/>
        <rFont val="Arial"/>
        <family val="2"/>
      </rPr>
      <t>) =</t>
    </r>
  </si>
  <si>
    <t>AL E</t>
  </si>
  <si>
    <t>S</t>
  </si>
  <si>
    <t>Δ</t>
  </si>
  <si>
    <t>HARRY Y</t>
  </si>
  <si>
    <t>DON L</t>
  </si>
  <si>
    <t>TO SEE ABBREVIATION</t>
  </si>
  <si>
    <t>MEANINGS)</t>
  </si>
  <si>
    <t>(PUT CURSOR</t>
  </si>
  <si>
    <t>BRIAN B (2007)</t>
  </si>
  <si>
    <t>KEN B (2007)</t>
  </si>
  <si>
    <t xml:space="preserve">TIM U </t>
  </si>
  <si>
    <t>TOM K</t>
  </si>
  <si>
    <t>JOHNNY C</t>
  </si>
  <si>
    <t>KEVIN D</t>
  </si>
  <si>
    <t>SPENCE W (2007)</t>
  </si>
  <si>
    <t>R UNK</t>
  </si>
  <si>
    <t>PETER S</t>
  </si>
  <si>
    <t xml:space="preserve">SKIP G </t>
  </si>
  <si>
    <t>CLIFF M (2003)</t>
  </si>
  <si>
    <t>DICK B (2007)</t>
  </si>
  <si>
    <t>RICHARD "SKIP" A (2007)</t>
  </si>
  <si>
    <t>LINDA L</t>
  </si>
  <si>
    <t>MEL L</t>
  </si>
  <si>
    <t>OLD</t>
  </si>
  <si>
    <r>
      <t>RED NUMBERS</t>
    </r>
    <r>
      <rPr>
        <sz val="10"/>
        <rFont val="Arial"/>
        <family val="0"/>
      </rPr>
      <t xml:space="preserve"> IN COLUMN "O" ARE YEARS, </t>
    </r>
    <r>
      <rPr>
        <b/>
        <sz val="10"/>
        <color indexed="10"/>
        <rFont val="Arial"/>
        <family val="2"/>
      </rPr>
      <t xml:space="preserve">3 </t>
    </r>
    <r>
      <rPr>
        <sz val="10"/>
        <rFont val="Arial"/>
        <family val="0"/>
      </rPr>
      <t>OR GREATER, SINCE WE LAST HEARD FROM MCLer -</t>
    </r>
  </si>
  <si>
    <t>AL S</t>
  </si>
  <si>
    <t>MARCUS B</t>
  </si>
  <si>
    <t>PLEASE LET US KNOW</t>
  </si>
  <si>
    <t>IF YOU HAVE ANY INFO ON THEM OR NEED</t>
  </si>
  <si>
    <t>total</t>
  </si>
  <si>
    <t xml:space="preserve">         </t>
  </si>
  <si>
    <t xml:space="preserve">IN MEMORIAM </t>
  </si>
  <si>
    <t>They will never be forgotten</t>
  </si>
  <si>
    <t>GINGER S</t>
  </si>
  <si>
    <t>VICKI R</t>
  </si>
  <si>
    <t>DAN MI</t>
  </si>
  <si>
    <t>DANNY MC</t>
  </si>
  <si>
    <t>ED T</t>
  </si>
  <si>
    <r>
      <t xml:space="preserve">BELOW ARE THOSE DX'd </t>
    </r>
    <r>
      <rPr>
        <b/>
        <sz val="10"/>
        <color indexed="10"/>
        <rFont val="Arial"/>
        <family val="2"/>
      </rPr>
      <t>3</t>
    </r>
    <r>
      <rPr>
        <b/>
        <sz val="10"/>
        <rFont val="Arial"/>
        <family val="2"/>
      </rPr>
      <t xml:space="preserve"> YRS OR MORE AGO ON WHOM WE HAVE NO TREATMENT INFO</t>
    </r>
  </si>
  <si>
    <t>A LAST NAME, WHICH WILL BE PROVIDED PRIVATELY</t>
  </si>
  <si>
    <t>BOB S (2007)</t>
  </si>
  <si>
    <t>JAN B</t>
  </si>
  <si>
    <t>JEFFREY E</t>
  </si>
  <si>
    <t>CRAIG P</t>
  </si>
  <si>
    <t>MARY K</t>
  </si>
  <si>
    <t>LORI M</t>
  </si>
  <si>
    <t>ANN M (si)</t>
  </si>
  <si>
    <t>JIM H</t>
  </si>
  <si>
    <t xml:space="preserve">GREG O (2007) </t>
  </si>
  <si>
    <t>NOTES:</t>
  </si>
  <si>
    <t>MARY BETH L (si)</t>
  </si>
  <si>
    <t>JOE D</t>
  </si>
  <si>
    <t xml:space="preserve">GERALD G (2007) </t>
  </si>
  <si>
    <t>johnjobe@comcast.net</t>
  </si>
  <si>
    <t>MARY V</t>
  </si>
  <si>
    <t>CARL L</t>
  </si>
  <si>
    <t>JAY G</t>
  </si>
  <si>
    <t>BRAD M (si)</t>
  </si>
  <si>
    <t>CARLA H (si)</t>
  </si>
  <si>
    <t xml:space="preserve">MARY S (si) (2007) </t>
  </si>
  <si>
    <t>KENT U</t>
  </si>
  <si>
    <t>SANDRA B</t>
  </si>
  <si>
    <t>RANDY B (2007)</t>
  </si>
  <si>
    <t>BURKE C</t>
  </si>
  <si>
    <t>DICK D (2007)</t>
  </si>
  <si>
    <t>TED K (2008)</t>
  </si>
  <si>
    <t>BOB B</t>
  </si>
  <si>
    <t>CLAUDE W (2007)</t>
  </si>
  <si>
    <t>CARL UNK (2007)</t>
  </si>
  <si>
    <t>AVERY H (2008)</t>
  </si>
  <si>
    <t>ALLEN F</t>
  </si>
  <si>
    <t>MELINDA S (si)</t>
  </si>
  <si>
    <t>SUSIE G-B</t>
  </si>
  <si>
    <t>ANITA C</t>
  </si>
  <si>
    <t>LYNNE J</t>
  </si>
  <si>
    <t>GARY H</t>
  </si>
  <si>
    <t xml:space="preserve">    GENERAL INFORMATION</t>
  </si>
  <si>
    <t xml:space="preserve">  TREATMENT TYPES (RED MARK BELOW)</t>
  </si>
  <si>
    <t>JAY D</t>
  </si>
  <si>
    <t>DAVID G</t>
  </si>
  <si>
    <t>DRAG SLIDER TO SCAN--------&gt;</t>
  </si>
  <si>
    <t>WES R</t>
  </si>
  <si>
    <t>RAY Y (2008)</t>
  </si>
  <si>
    <t>BARBARA D (si)</t>
  </si>
  <si>
    <t>07-01-</t>
  </si>
  <si>
    <t>MOLLY M (si)</t>
  </si>
  <si>
    <t>CHRISTOPHER M</t>
  </si>
  <si>
    <t>BOB G</t>
  </si>
  <si>
    <t>MIKE A (si)</t>
  </si>
  <si>
    <t>DOROTHY C</t>
  </si>
  <si>
    <t>DAVE P (2008)</t>
  </si>
  <si>
    <t>JIM P (2008)</t>
  </si>
  <si>
    <r>
      <t>&amp;</t>
    </r>
    <r>
      <rPr>
        <b/>
        <sz val="10"/>
        <color indexed="52"/>
        <rFont val="Arial"/>
        <family val="2"/>
      </rPr>
      <t xml:space="preserve"> 2 "In Memoriam" </t>
    </r>
  </si>
  <si>
    <r>
      <t xml:space="preserve"> COLORED NAMES</t>
    </r>
    <r>
      <rPr>
        <b/>
        <sz val="10"/>
        <color indexed="8"/>
        <rFont val="Arial"/>
        <family val="2"/>
      </rPr>
      <t xml:space="preserve"> </t>
    </r>
    <r>
      <rPr>
        <sz val="10"/>
        <color indexed="8"/>
        <rFont val="Arial"/>
        <family val="2"/>
      </rPr>
      <t>ABOVE</t>
    </r>
    <r>
      <rPr>
        <b/>
        <sz val="10"/>
        <color indexed="8"/>
        <rFont val="Arial"/>
        <family val="2"/>
      </rPr>
      <t xml:space="preserve"> </t>
    </r>
    <r>
      <rPr>
        <sz val="10"/>
        <color indexed="8"/>
        <rFont val="Arial"/>
        <family val="2"/>
      </rPr>
      <t>MEAN A</t>
    </r>
    <r>
      <rPr>
        <b/>
        <sz val="10"/>
        <color indexed="14"/>
        <rFont val="Arial"/>
        <family val="2"/>
      </rPr>
      <t xml:space="preserve"> </t>
    </r>
    <r>
      <rPr>
        <b/>
        <sz val="10"/>
        <color indexed="17"/>
        <rFont val="Arial"/>
        <family val="2"/>
      </rPr>
      <t>NEW PERSON</t>
    </r>
    <r>
      <rPr>
        <sz val="10"/>
        <rFont val="Arial"/>
        <family val="2"/>
      </rPr>
      <t xml:space="preserve"> OR AN</t>
    </r>
    <r>
      <rPr>
        <b/>
        <sz val="10"/>
        <color indexed="12"/>
        <rFont val="Arial"/>
        <family val="2"/>
      </rPr>
      <t xml:space="preserve"> </t>
    </r>
    <r>
      <rPr>
        <b/>
        <sz val="10"/>
        <color indexed="20"/>
        <rFont val="Arial"/>
        <family val="2"/>
      </rPr>
      <t>EXISTING PERSON</t>
    </r>
    <r>
      <rPr>
        <sz val="10"/>
        <color indexed="53"/>
        <rFont val="Arial"/>
        <family val="2"/>
      </rPr>
      <t xml:space="preserve"> </t>
    </r>
    <r>
      <rPr>
        <sz val="10"/>
        <rFont val="Arial"/>
        <family val="2"/>
      </rPr>
      <t>WHERE THEIR TX DATA WAS UPDATED SINCE LAST ISSUE ON 05/01/08</t>
    </r>
  </si>
  <si>
    <r>
      <t>new updates since 5 -1 in</t>
    </r>
    <r>
      <rPr>
        <b/>
        <sz val="10"/>
        <color indexed="20"/>
        <rFont val="Arial"/>
        <family val="2"/>
      </rPr>
      <t xml:space="preserve"> purple</t>
    </r>
    <r>
      <rPr>
        <b/>
        <sz val="10"/>
        <color indexed="12"/>
        <rFont val="Arial"/>
        <family val="2"/>
      </rPr>
      <t xml:space="preserve"> </t>
    </r>
  </si>
  <si>
    <r>
      <t>6 "newbies"</t>
    </r>
    <r>
      <rPr>
        <b/>
        <sz val="10"/>
        <color indexed="14"/>
        <rFont val="Arial"/>
        <family val="2"/>
      </rPr>
      <t xml:space="preserve">  </t>
    </r>
    <r>
      <rPr>
        <b/>
        <sz val="10"/>
        <rFont val="Arial"/>
        <family val="2"/>
      </rPr>
      <t>&amp;</t>
    </r>
    <r>
      <rPr>
        <b/>
        <sz val="10"/>
        <color indexed="12"/>
        <rFont val="Arial"/>
        <family val="2"/>
      </rPr>
      <t xml:space="preserve"> </t>
    </r>
    <r>
      <rPr>
        <b/>
        <sz val="10"/>
        <color indexed="20"/>
        <rFont val="Arial"/>
        <family val="2"/>
      </rPr>
      <t>33 updates</t>
    </r>
  </si>
  <si>
    <t>NANCY 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</si>
</sst>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0">
    <font>
      <sz val="10"/>
      <name val="Arial"/>
      <family val="0"/>
    </font>
    <font>
      <b/>
      <sz val="10"/>
      <name val="Arial"/>
      <family val="2"/>
    </font>
    <font>
      <sz val="8"/>
      <name val="Tahoma"/>
      <family val="0"/>
    </font>
    <font>
      <b/>
      <sz val="10"/>
      <name val="Tahoma"/>
      <family val="0"/>
    </font>
    <font>
      <sz val="8"/>
      <name val="Arial"/>
      <family val="2"/>
    </font>
    <font>
      <u val="single"/>
      <sz val="10"/>
      <color indexed="12"/>
      <name val="Arial"/>
      <family val="0"/>
    </font>
    <font>
      <sz val="10"/>
      <name val="Tahoma"/>
      <family val="2"/>
    </font>
    <font>
      <b/>
      <sz val="10"/>
      <color indexed="10"/>
      <name val="Arial"/>
      <family val="2"/>
    </font>
    <font>
      <sz val="10"/>
      <color indexed="8"/>
      <name val="Arial"/>
      <family val="2"/>
    </font>
    <font>
      <u val="single"/>
      <sz val="10"/>
      <color indexed="36"/>
      <name val="Arial"/>
      <family val="0"/>
    </font>
    <font>
      <b/>
      <sz val="8"/>
      <name val="Tahoma"/>
      <family val="2"/>
    </font>
    <font>
      <sz val="9"/>
      <name val="Tahoma"/>
      <family val="2"/>
    </font>
    <font>
      <sz val="1"/>
      <name val="Arial"/>
      <family val="0"/>
    </font>
    <font>
      <b/>
      <sz val="1"/>
      <name val="Arial"/>
      <family val="0"/>
    </font>
    <font>
      <b/>
      <i/>
      <sz val="10"/>
      <name val="Arial"/>
      <family val="2"/>
    </font>
    <font>
      <i/>
      <sz val="10"/>
      <name val="Arial"/>
      <family val="2"/>
    </font>
    <font>
      <b/>
      <sz val="8"/>
      <color indexed="12"/>
      <name val="Tahoma"/>
      <family val="2"/>
    </font>
    <font>
      <sz val="10"/>
      <color indexed="10"/>
      <name val="Arial"/>
      <family val="2"/>
    </font>
    <font>
      <i/>
      <sz val="10"/>
      <name val="Tahoma"/>
      <family val="2"/>
    </font>
    <font>
      <b/>
      <sz val="10"/>
      <color indexed="48"/>
      <name val="Arial"/>
      <family val="2"/>
    </font>
    <font>
      <sz val="10"/>
      <color indexed="8"/>
      <name val="Tahoma"/>
      <family val="2"/>
    </font>
    <font>
      <sz val="10"/>
      <color indexed="10"/>
      <name val="Tahoma"/>
      <family val="2"/>
    </font>
    <font>
      <b/>
      <sz val="10"/>
      <color indexed="48"/>
      <name val="Tahoma"/>
      <family val="2"/>
    </font>
    <font>
      <b/>
      <u val="single"/>
      <sz val="10"/>
      <color indexed="48"/>
      <name val="Tahoma"/>
      <family val="2"/>
    </font>
    <font>
      <b/>
      <sz val="10"/>
      <color indexed="57"/>
      <name val="Arial"/>
      <family val="2"/>
    </font>
    <font>
      <sz val="10"/>
      <color indexed="57"/>
      <name val="Arial"/>
      <family val="2"/>
    </font>
    <font>
      <sz val="12"/>
      <name val="Arial"/>
      <family val="2"/>
    </font>
    <font>
      <sz val="10"/>
      <name val="Arial Unicode MS"/>
      <family val="2"/>
    </font>
    <font>
      <sz val="10"/>
      <color indexed="57"/>
      <name val="Tahoma"/>
      <family val="2"/>
    </font>
    <font>
      <b/>
      <sz val="10"/>
      <color indexed="57"/>
      <name val="Tahoma"/>
      <family val="2"/>
    </font>
    <font>
      <sz val="10"/>
      <color indexed="17"/>
      <name val="Arial"/>
      <family val="0"/>
    </font>
    <font>
      <b/>
      <sz val="10"/>
      <color indexed="12"/>
      <name val="Arial"/>
      <family val="2"/>
    </font>
    <font>
      <sz val="10"/>
      <color indexed="18"/>
      <name val="Arial"/>
      <family val="2"/>
    </font>
    <font>
      <sz val="10"/>
      <color indexed="56"/>
      <name val="Arial"/>
      <family val="2"/>
    </font>
    <font>
      <sz val="10"/>
      <color indexed="12"/>
      <name val="Arial"/>
      <family val="0"/>
    </font>
    <font>
      <b/>
      <sz val="9"/>
      <name val="Arial"/>
      <family val="2"/>
    </font>
    <font>
      <b/>
      <sz val="11"/>
      <name val="Arial"/>
      <family val="2"/>
    </font>
    <font>
      <u val="single"/>
      <sz val="10"/>
      <name val="Tahoma"/>
      <family val="2"/>
    </font>
    <font>
      <b/>
      <sz val="8"/>
      <name val="Arial"/>
      <family val="2"/>
    </font>
    <font>
      <b/>
      <sz val="10"/>
      <color indexed="17"/>
      <name val="Arial"/>
      <family val="2"/>
    </font>
    <font>
      <b/>
      <sz val="11"/>
      <color indexed="17"/>
      <name val="Arial"/>
      <family val="2"/>
    </font>
    <font>
      <sz val="9"/>
      <name val="Arial"/>
      <family val="2"/>
    </font>
    <font>
      <b/>
      <sz val="8"/>
      <color indexed="17"/>
      <name val="Arial"/>
      <family val="2"/>
    </font>
    <font>
      <sz val="10"/>
      <color indexed="48"/>
      <name val="Arial"/>
      <family val="0"/>
    </font>
    <font>
      <b/>
      <sz val="10"/>
      <color indexed="8"/>
      <name val="Arial"/>
      <family val="2"/>
    </font>
    <font>
      <i/>
      <sz val="10"/>
      <color indexed="8"/>
      <name val="Arial"/>
      <family val="2"/>
    </font>
    <font>
      <b/>
      <sz val="10"/>
      <color indexed="52"/>
      <name val="Arial"/>
      <family val="2"/>
    </font>
    <font>
      <sz val="10"/>
      <color indexed="52"/>
      <name val="Arial"/>
      <family val="2"/>
    </font>
    <font>
      <b/>
      <i/>
      <sz val="10"/>
      <color indexed="52"/>
      <name val="Arial"/>
      <family val="2"/>
    </font>
    <font>
      <b/>
      <i/>
      <sz val="11"/>
      <color indexed="52"/>
      <name val="Arial"/>
      <family val="2"/>
    </font>
    <font>
      <b/>
      <i/>
      <sz val="8"/>
      <name val="Arial"/>
      <family val="2"/>
    </font>
    <font>
      <b/>
      <sz val="10"/>
      <color indexed="16"/>
      <name val="Arial"/>
      <family val="2"/>
    </font>
    <font>
      <sz val="18"/>
      <color indexed="52"/>
      <name val="Blackadder ITC"/>
      <family val="5"/>
    </font>
    <font>
      <sz val="10"/>
      <color indexed="8"/>
      <name val="Verdana"/>
      <family val="2"/>
    </font>
    <font>
      <b/>
      <i/>
      <u val="single"/>
      <sz val="14"/>
      <color indexed="52"/>
      <name val="Times New Roman"/>
      <family val="1"/>
    </font>
    <font>
      <b/>
      <sz val="10"/>
      <color indexed="53"/>
      <name val="Arial"/>
      <family val="2"/>
    </font>
    <font>
      <sz val="10"/>
      <color indexed="53"/>
      <name val="Arial"/>
      <family val="2"/>
    </font>
    <font>
      <b/>
      <sz val="10"/>
      <color indexed="14"/>
      <name val="Arial"/>
      <family val="2"/>
    </font>
    <font>
      <b/>
      <sz val="11"/>
      <color indexed="10"/>
      <name val="Arial"/>
      <family val="2"/>
    </font>
    <font>
      <b/>
      <sz val="10"/>
      <color indexed="20"/>
      <name val="Arial"/>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53">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color indexed="63"/>
      </top>
      <bottom style="medium"/>
    </border>
    <border>
      <left style="medium"/>
      <right style="medium"/>
      <top>
        <color indexed="63"/>
      </top>
      <bottom style="mediu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medium"/>
      <bottom>
        <color indexed="63"/>
      </bottom>
    </border>
    <border>
      <left style="medium"/>
      <right style="medium"/>
      <top style="medium"/>
      <bottom style="medium"/>
    </border>
    <border>
      <left style="double">
        <color indexed="51"/>
      </left>
      <right style="double">
        <color indexed="51"/>
      </right>
      <top>
        <color indexed="63"/>
      </top>
      <bottom>
        <color indexed="63"/>
      </bottom>
    </border>
    <border>
      <left>
        <color indexed="63"/>
      </left>
      <right>
        <color indexed="63"/>
      </right>
      <top style="double">
        <color indexed="51"/>
      </top>
      <bottom style="double">
        <color indexed="51"/>
      </bottom>
    </border>
    <border>
      <left>
        <color indexed="63"/>
      </left>
      <right style="double">
        <color indexed="51"/>
      </right>
      <top style="double">
        <color indexed="51"/>
      </top>
      <bottom style="double">
        <color indexed="51"/>
      </bottom>
    </border>
    <border>
      <left style="thin"/>
      <right style="double">
        <color indexed="51"/>
      </right>
      <top>
        <color indexed="63"/>
      </top>
      <bottom>
        <color indexed="63"/>
      </bottom>
    </border>
    <border>
      <left style="thin">
        <color indexed="51"/>
      </left>
      <right style="thin">
        <color indexed="51"/>
      </right>
      <top style="thin">
        <color indexed="51"/>
      </top>
      <bottom style="thin">
        <color indexed="51"/>
      </bottom>
    </border>
    <border>
      <left style="double">
        <color indexed="51"/>
      </left>
      <right style="double">
        <color indexed="51"/>
      </right>
      <top style="thin">
        <color indexed="51"/>
      </top>
      <bottom style="thin">
        <color indexed="51"/>
      </bottom>
    </border>
    <border>
      <left style="double">
        <color indexed="51"/>
      </left>
      <right style="double">
        <color indexed="51"/>
      </right>
      <top>
        <color indexed="63"/>
      </top>
      <bottom style="thin">
        <color indexed="51"/>
      </bottom>
    </border>
    <border>
      <left>
        <color indexed="63"/>
      </left>
      <right>
        <color indexed="63"/>
      </right>
      <top>
        <color indexed="63"/>
      </top>
      <bottom style="thin">
        <color indexed="51"/>
      </bottom>
    </border>
    <border>
      <left>
        <color indexed="63"/>
      </left>
      <right style="double">
        <color indexed="51"/>
      </right>
      <top style="thin">
        <color indexed="51"/>
      </top>
      <bottom style="thin">
        <color indexed="51"/>
      </bottom>
    </border>
    <border>
      <left>
        <color indexed="63"/>
      </left>
      <right style="double">
        <color indexed="51"/>
      </right>
      <top>
        <color indexed="63"/>
      </top>
      <bottom>
        <color indexed="63"/>
      </bottom>
    </border>
    <border>
      <left style="thin"/>
      <right>
        <color indexed="63"/>
      </right>
      <top style="thin"/>
      <bottom>
        <color indexed="63"/>
      </bottom>
    </border>
    <border>
      <left>
        <color indexed="63"/>
      </left>
      <right style="thin"/>
      <top style="medium"/>
      <bottom style="medium"/>
    </border>
    <border>
      <left style="double">
        <color indexed="51"/>
      </left>
      <right>
        <color indexed="63"/>
      </right>
      <top>
        <color indexed="63"/>
      </top>
      <bottom style="medium"/>
    </border>
    <border>
      <left style="medium"/>
      <right style="medium"/>
      <top style="medium"/>
      <bottom>
        <color indexed="63"/>
      </bottom>
    </border>
    <border>
      <left style="double">
        <color indexed="51"/>
      </left>
      <right>
        <color indexed="63"/>
      </right>
      <top style="double">
        <color indexed="51"/>
      </top>
      <bottom style="double">
        <color indexed="51"/>
      </bottom>
    </border>
    <border>
      <left>
        <color indexed="63"/>
      </left>
      <right style="thin"/>
      <top style="medium"/>
      <bottom style="thin"/>
    </border>
    <border>
      <left style="medium"/>
      <right style="medium"/>
      <top>
        <color indexed="63"/>
      </top>
      <bottom style="thin"/>
    </border>
    <border>
      <left style="double">
        <color indexed="51"/>
      </left>
      <right style="double">
        <color indexed="51"/>
      </right>
      <top style="thin">
        <color indexed="51"/>
      </top>
      <bottom style="double">
        <color indexed="51"/>
      </bottom>
    </border>
    <border>
      <left style="thin"/>
      <right style="medium"/>
      <top>
        <color indexed="63"/>
      </top>
      <bottom style="mediu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9">
    <xf numFmtId="0" fontId="0" fillId="0" borderId="0" xfId="0" applyAlignment="1">
      <alignment/>
    </xf>
    <xf numFmtId="0" fontId="0" fillId="0" borderId="0" xfId="0" applyAlignment="1">
      <alignment horizontal="center"/>
    </xf>
    <xf numFmtId="0" fontId="0" fillId="0" borderId="0" xfId="0" applyAlignment="1">
      <alignment/>
    </xf>
    <xf numFmtId="0" fontId="1" fillId="0" borderId="0" xfId="0" applyFont="1" applyAlignment="1">
      <alignment/>
    </xf>
    <xf numFmtId="0" fontId="0" fillId="0" borderId="0" xfId="0" applyFont="1" applyAlignment="1">
      <alignment horizontal="center"/>
    </xf>
    <xf numFmtId="0" fontId="0" fillId="0" borderId="1" xfId="0" applyFont="1" applyBorder="1" applyAlignment="1">
      <alignment horizontal="center"/>
    </xf>
    <xf numFmtId="0" fontId="0" fillId="0" borderId="0" xfId="0" applyFont="1" applyAlignment="1">
      <alignment/>
    </xf>
    <xf numFmtId="0" fontId="0" fillId="0" borderId="0" xfId="0" applyFont="1" applyBorder="1" applyAlignment="1">
      <alignment horizontal="center"/>
    </xf>
    <xf numFmtId="0" fontId="8" fillId="0" borderId="0" xfId="0" applyFont="1" applyAlignment="1">
      <alignment/>
    </xf>
    <xf numFmtId="0" fontId="14" fillId="0" borderId="0" xfId="0" applyFont="1" applyAlignment="1">
      <alignment/>
    </xf>
    <xf numFmtId="0" fontId="8" fillId="0" borderId="0" xfId="0" applyFont="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xf>
    <xf numFmtId="0" fontId="0" fillId="0" borderId="0" xfId="0" applyFont="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164" fontId="0" fillId="0" borderId="0" xfId="0" applyNumberFormat="1" applyAlignment="1">
      <alignment/>
    </xf>
    <xf numFmtId="164" fontId="0" fillId="0" borderId="0" xfId="0" applyNumberFormat="1" applyFont="1" applyBorder="1" applyAlignment="1">
      <alignment horizontal="center"/>
    </xf>
    <xf numFmtId="164" fontId="0" fillId="0" borderId="0" xfId="0" applyNumberFormat="1" applyFont="1" applyBorder="1" applyAlignment="1">
      <alignment/>
    </xf>
    <xf numFmtId="164" fontId="0" fillId="0" borderId="0" xfId="0" applyNumberFormat="1" applyFont="1" applyFill="1" applyBorder="1" applyAlignment="1">
      <alignment horizontal="center"/>
    </xf>
    <xf numFmtId="0" fontId="14" fillId="0" borderId="0" xfId="0" applyFont="1" applyBorder="1" applyAlignment="1">
      <alignment horizontal="center"/>
    </xf>
    <xf numFmtId="0" fontId="0" fillId="0" borderId="0" xfId="0" applyBorder="1" applyAlignment="1">
      <alignment/>
    </xf>
    <xf numFmtId="0" fontId="0" fillId="0" borderId="0" xfId="0" applyFill="1" applyAlignment="1">
      <alignment horizontal="center"/>
    </xf>
    <xf numFmtId="1" fontId="0" fillId="0" borderId="0" xfId="0" applyNumberFormat="1" applyFont="1" applyBorder="1" applyAlignment="1">
      <alignment horizontal="center"/>
    </xf>
    <xf numFmtId="0" fontId="19" fillId="0" borderId="0" xfId="0" applyFont="1" applyBorder="1" applyAlignment="1">
      <alignment horizontal="center"/>
    </xf>
    <xf numFmtId="0" fontId="0" fillId="0" borderId="2" xfId="0" applyBorder="1" applyAlignment="1">
      <alignment horizontal="center"/>
    </xf>
    <xf numFmtId="0" fontId="0" fillId="0" borderId="3" xfId="0" applyFont="1" applyBorder="1" applyAlignment="1">
      <alignment horizontal="center"/>
    </xf>
    <xf numFmtId="0" fontId="0" fillId="0" borderId="3" xfId="0" applyBorder="1" applyAlignment="1">
      <alignment horizontal="center"/>
    </xf>
    <xf numFmtId="0" fontId="1"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xf>
    <xf numFmtId="0" fontId="1" fillId="0" borderId="0" xfId="0" applyFont="1" applyFill="1" applyBorder="1" applyAlignment="1">
      <alignment/>
    </xf>
    <xf numFmtId="0" fontId="0" fillId="0" borderId="4" xfId="0" applyFon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xf>
    <xf numFmtId="164" fontId="14" fillId="0" borderId="0" xfId="0"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xf>
    <xf numFmtId="164" fontId="1" fillId="0" borderId="0" xfId="0" applyNumberFormat="1" applyFont="1" applyBorder="1" applyAlignment="1">
      <alignment horizontal="center"/>
    </xf>
    <xf numFmtId="0" fontId="0" fillId="0" borderId="0" xfId="0" applyBorder="1" applyAlignment="1">
      <alignment/>
    </xf>
    <xf numFmtId="0" fontId="0" fillId="0" borderId="5" xfId="0" applyBorder="1" applyAlignment="1">
      <alignment horizontal="center"/>
    </xf>
    <xf numFmtId="0" fontId="0" fillId="0" borderId="4" xfId="0" applyBorder="1" applyAlignment="1">
      <alignment horizontal="center"/>
    </xf>
    <xf numFmtId="0" fontId="24" fillId="0" borderId="4" xfId="0" applyFont="1" applyBorder="1" applyAlignment="1">
      <alignment horizontal="center"/>
    </xf>
    <xf numFmtId="1" fontId="24" fillId="0" borderId="4" xfId="0" applyNumberFormat="1" applyFont="1" applyBorder="1" applyAlignment="1">
      <alignment horizontal="center"/>
    </xf>
    <xf numFmtId="164" fontId="0" fillId="0" borderId="4" xfId="0" applyNumberFormat="1" applyFont="1" applyBorder="1" applyAlignment="1">
      <alignment horizontal="center"/>
    </xf>
    <xf numFmtId="0" fontId="24" fillId="0" borderId="6" xfId="0" applyFont="1" applyBorder="1" applyAlignment="1">
      <alignment horizontal="center"/>
    </xf>
    <xf numFmtId="164" fontId="1" fillId="0" borderId="4" xfId="0" applyNumberFormat="1" applyFont="1" applyBorder="1" applyAlignment="1">
      <alignment horizontal="center"/>
    </xf>
    <xf numFmtId="0" fontId="8" fillId="0" borderId="4" xfId="0" applyFont="1" applyBorder="1" applyAlignment="1">
      <alignment horizontal="center"/>
    </xf>
    <xf numFmtId="0" fontId="1" fillId="0" borderId="7" xfId="0" applyFont="1" applyBorder="1" applyAlignment="1">
      <alignment/>
    </xf>
    <xf numFmtId="0" fontId="0" fillId="0" borderId="8" xfId="0" applyBorder="1" applyAlignment="1">
      <alignment horizontal="center"/>
    </xf>
    <xf numFmtId="0" fontId="0" fillId="0" borderId="8" xfId="0" applyFont="1" applyBorder="1" applyAlignment="1">
      <alignment horizontal="center"/>
    </xf>
    <xf numFmtId="0" fontId="0" fillId="0" borderId="8" xfId="0" applyFill="1" applyBorder="1" applyAlignment="1">
      <alignment horizontal="center"/>
    </xf>
    <xf numFmtId="1" fontId="0" fillId="0" borderId="8" xfId="0" applyNumberFormat="1" applyBorder="1" applyAlignment="1">
      <alignment horizontal="center"/>
    </xf>
    <xf numFmtId="0" fontId="1" fillId="0" borderId="8" xfId="0" applyFont="1" applyBorder="1" applyAlignment="1">
      <alignment horizontal="center"/>
    </xf>
    <xf numFmtId="0" fontId="15" fillId="0" borderId="8" xfId="0" applyFont="1" applyBorder="1" applyAlignment="1">
      <alignment horizontal="center"/>
    </xf>
    <xf numFmtId="0" fontId="14" fillId="0" borderId="8" xfId="0" applyFont="1" applyBorder="1" applyAlignment="1">
      <alignment horizontal="center"/>
    </xf>
    <xf numFmtId="0" fontId="0" fillId="0" borderId="8" xfId="0" applyFont="1" applyFill="1" applyBorder="1" applyAlignment="1">
      <alignment horizontal="center"/>
    </xf>
    <xf numFmtId="0" fontId="7" fillId="0" borderId="8" xfId="0" applyFont="1" applyBorder="1" applyAlignment="1">
      <alignment horizontal="center"/>
    </xf>
    <xf numFmtId="0" fontId="8" fillId="0" borderId="8" xfId="0" applyFont="1" applyBorder="1" applyAlignment="1">
      <alignment horizontal="center"/>
    </xf>
    <xf numFmtId="0" fontId="0" fillId="0" borderId="1" xfId="0" applyFont="1" applyFill="1" applyBorder="1" applyAlignment="1">
      <alignment horizontal="center"/>
    </xf>
    <xf numFmtId="164" fontId="8" fillId="0" borderId="0" xfId="0" applyNumberFormat="1" applyFont="1" applyBorder="1" applyAlignment="1">
      <alignment horizontal="center"/>
    </xf>
    <xf numFmtId="164" fontId="1" fillId="0" borderId="4" xfId="0" applyNumberFormat="1" applyFont="1" applyFill="1" applyBorder="1" applyAlignment="1">
      <alignment horizontal="center"/>
    </xf>
    <xf numFmtId="0" fontId="0" fillId="0" borderId="4" xfId="0" applyFill="1" applyBorder="1" applyAlignment="1">
      <alignment horizontal="center"/>
    </xf>
    <xf numFmtId="0" fontId="8" fillId="0" borderId="1" xfId="0" applyFont="1" applyBorder="1" applyAlignment="1">
      <alignment horizontal="center"/>
    </xf>
    <xf numFmtId="0" fontId="0" fillId="0" borderId="0" xfId="0" applyFont="1" applyFill="1" applyBorder="1" applyAlignment="1">
      <alignment horizontal="left"/>
    </xf>
    <xf numFmtId="0" fontId="8" fillId="0" borderId="0" xfId="0" applyFont="1" applyBorder="1" applyAlignment="1">
      <alignment/>
    </xf>
    <xf numFmtId="164" fontId="8" fillId="0" borderId="0" xfId="0" applyNumberFormat="1" applyFont="1" applyBorder="1" applyAlignment="1">
      <alignment/>
    </xf>
    <xf numFmtId="164" fontId="1" fillId="0" borderId="0" xfId="0" applyNumberFormat="1" applyFont="1" applyBorder="1" applyAlignment="1">
      <alignment/>
    </xf>
    <xf numFmtId="0" fontId="15" fillId="0" borderId="0" xfId="0" applyFont="1" applyBorder="1" applyAlignment="1">
      <alignment horizontal="center"/>
    </xf>
    <xf numFmtId="0" fontId="19" fillId="0" borderId="0" xfId="0" applyFont="1" applyFill="1" applyBorder="1" applyAlignment="1">
      <alignment horizontal="center"/>
    </xf>
    <xf numFmtId="0" fontId="8" fillId="0" borderId="0" xfId="0" applyFont="1" applyFill="1" applyBorder="1" applyAlignment="1">
      <alignment horizontal="center"/>
    </xf>
    <xf numFmtId="0" fontId="0" fillId="0" borderId="9" xfId="0" applyFont="1" applyBorder="1" applyAlignment="1">
      <alignment horizontal="center"/>
    </xf>
    <xf numFmtId="0" fontId="24" fillId="0" borderId="9" xfId="0" applyFont="1" applyBorder="1" applyAlignment="1">
      <alignment horizontal="center"/>
    </xf>
    <xf numFmtId="0" fontId="14" fillId="0" borderId="1" xfId="0" applyFont="1" applyBorder="1" applyAlignment="1">
      <alignment horizontal="center"/>
    </xf>
    <xf numFmtId="0" fontId="0" fillId="0" borderId="10" xfId="0" applyBorder="1" applyAlignment="1">
      <alignment horizontal="center"/>
    </xf>
    <xf numFmtId="0" fontId="1" fillId="0" borderId="4" xfId="0" applyFont="1" applyBorder="1" applyAlignment="1">
      <alignment horizontal="left"/>
    </xf>
    <xf numFmtId="0" fontId="27" fillId="0" borderId="0" xfId="0" applyFont="1" applyAlignment="1">
      <alignment horizontal="center"/>
    </xf>
    <xf numFmtId="1" fontId="0" fillId="0" borderId="0" xfId="0" applyNumberFormat="1" applyFont="1" applyFill="1" applyBorder="1" applyAlignment="1" quotePrefix="1">
      <alignment horizontal="center"/>
    </xf>
    <xf numFmtId="0" fontId="24" fillId="0" borderId="0" xfId="0" applyFont="1" applyBorder="1" applyAlignment="1">
      <alignment horizontal="center"/>
    </xf>
    <xf numFmtId="0" fontId="25" fillId="0" borderId="0" xfId="0" applyFont="1" applyBorder="1" applyAlignment="1">
      <alignment horizontal="center"/>
    </xf>
    <xf numFmtId="164" fontId="25" fillId="0" borderId="0" xfId="0" applyNumberFormat="1" applyFont="1" applyBorder="1" applyAlignment="1">
      <alignment horizontal="center"/>
    </xf>
    <xf numFmtId="0" fontId="25" fillId="0" borderId="8" xfId="0" applyFont="1" applyBorder="1" applyAlignment="1">
      <alignment horizontal="center"/>
    </xf>
    <xf numFmtId="164" fontId="25" fillId="0" borderId="0" xfId="0" applyNumberFormat="1" applyFont="1" applyBorder="1" applyAlignment="1">
      <alignment horizontal="center"/>
    </xf>
    <xf numFmtId="0" fontId="0" fillId="0" borderId="8" xfId="0" applyBorder="1" applyAlignment="1">
      <alignment/>
    </xf>
    <xf numFmtId="164" fontId="30" fillId="0" borderId="0" xfId="0" applyNumberFormat="1" applyFont="1" applyAlignment="1">
      <alignment/>
    </xf>
    <xf numFmtId="0" fontId="8" fillId="0" borderId="0" xfId="0" applyFont="1" applyBorder="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33" fillId="0" borderId="0" xfId="0" applyFont="1" applyBorder="1" applyAlignment="1">
      <alignment horizontal="center"/>
    </xf>
    <xf numFmtId="0" fontId="0" fillId="0" borderId="1"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5" fillId="0" borderId="0" xfId="20"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Font="1" applyBorder="1" applyAlignment="1">
      <alignment horizontal="center"/>
    </xf>
    <xf numFmtId="0" fontId="32" fillId="0" borderId="0" xfId="0" applyFont="1" applyFill="1" applyBorder="1" applyAlignment="1">
      <alignment horizontal="center"/>
    </xf>
    <xf numFmtId="0" fontId="1" fillId="0" borderId="8" xfId="0" applyFont="1" applyFill="1" applyBorder="1" applyAlignment="1">
      <alignment horizontal="center"/>
    </xf>
    <xf numFmtId="0" fontId="14" fillId="0" borderId="8" xfId="0" applyFont="1" applyFill="1" applyBorder="1" applyAlignment="1">
      <alignment horizontal="center"/>
    </xf>
    <xf numFmtId="0" fontId="7" fillId="0" borderId="8" xfId="0" applyFont="1" applyFill="1" applyBorder="1" applyAlignment="1">
      <alignment horizontal="center"/>
    </xf>
    <xf numFmtId="0" fontId="8" fillId="0" borderId="8" xfId="0" applyFont="1" applyFill="1" applyBorder="1" applyAlignment="1">
      <alignment horizontal="center"/>
    </xf>
    <xf numFmtId="164" fontId="0" fillId="0" borderId="14" xfId="0" applyNumberFormat="1" applyBorder="1" applyAlignment="1">
      <alignment/>
    </xf>
    <xf numFmtId="0" fontId="0" fillId="0" borderId="18" xfId="0" applyBorder="1" applyAlignment="1">
      <alignment/>
    </xf>
    <xf numFmtId="0" fontId="0" fillId="0" borderId="17" xfId="0" applyBorder="1" applyAlignment="1">
      <alignment horizontal="center"/>
    </xf>
    <xf numFmtId="0" fontId="0" fillId="0" borderId="19" xfId="0" applyBorder="1" applyAlignment="1">
      <alignment horizontal="center"/>
    </xf>
    <xf numFmtId="1" fontId="0" fillId="0" borderId="1" xfId="0" applyNumberFormat="1" applyFont="1"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8" fillId="0" borderId="1" xfId="0" applyFont="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0" fillId="0" borderId="11" xfId="0" applyFill="1" applyBorder="1" applyAlignment="1">
      <alignment horizontal="center"/>
    </xf>
    <xf numFmtId="0" fontId="0" fillId="0" borderId="10" xfId="0" applyFill="1" applyBorder="1" applyAlignment="1">
      <alignment horizontal="center"/>
    </xf>
    <xf numFmtId="164" fontId="0" fillId="0" borderId="2" xfId="0" applyNumberFormat="1" applyFont="1" applyBorder="1" applyAlignment="1">
      <alignment horizontal="center"/>
    </xf>
    <xf numFmtId="164" fontId="0" fillId="0" borderId="2" xfId="0" applyNumberFormat="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164" fontId="0" fillId="0" borderId="0" xfId="0" applyNumberFormat="1" applyBorder="1" applyAlignment="1">
      <alignment vertical="center"/>
    </xf>
    <xf numFmtId="164" fontId="1" fillId="0" borderId="0" xfId="0" applyNumberFormat="1" applyFont="1" applyBorder="1" applyAlignment="1">
      <alignment horizontal="right" vertical="center"/>
    </xf>
    <xf numFmtId="0" fontId="26" fillId="0" borderId="0" xfId="0" applyFont="1"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Fill="1" applyAlignment="1">
      <alignment horizontal="center" vertical="center"/>
    </xf>
    <xf numFmtId="0" fontId="1" fillId="0" borderId="4" xfId="0" applyFont="1" applyBorder="1" applyAlignment="1">
      <alignment horizontal="left" vertical="center"/>
    </xf>
    <xf numFmtId="0" fontId="0" fillId="0" borderId="4" xfId="0" applyBorder="1" applyAlignment="1">
      <alignment horizontal="center" vertical="center"/>
    </xf>
    <xf numFmtId="0" fontId="0" fillId="0" borderId="4" xfId="0" applyBorder="1" applyAlignment="1">
      <alignment vertical="center"/>
    </xf>
    <xf numFmtId="164" fontId="0" fillId="0" borderId="6" xfId="0" applyNumberFormat="1" applyBorder="1" applyAlignment="1">
      <alignment vertical="center"/>
    </xf>
    <xf numFmtId="0" fontId="1" fillId="0" borderId="7" xfId="0" applyFont="1" applyBorder="1" applyAlignment="1">
      <alignment horizontal="left" vertical="center"/>
    </xf>
    <xf numFmtId="0" fontId="0" fillId="0" borderId="4" xfId="0" applyFont="1" applyBorder="1" applyAlignment="1">
      <alignment horizontal="center" vertical="center"/>
    </xf>
    <xf numFmtId="0" fontId="0" fillId="0" borderId="6" xfId="0" applyBorder="1" applyAlignment="1">
      <alignment vertical="center"/>
    </xf>
    <xf numFmtId="0" fontId="1" fillId="0" borderId="0" xfId="0" applyFont="1" applyFill="1" applyBorder="1" applyAlignment="1">
      <alignment horizontal="center" vertical="center"/>
    </xf>
    <xf numFmtId="0" fontId="38" fillId="0" borderId="13" xfId="0" applyFont="1" applyBorder="1" applyAlignment="1">
      <alignment horizontal="center" vertical="center"/>
    </xf>
    <xf numFmtId="0" fontId="0" fillId="0" borderId="1" xfId="0" applyBorder="1" applyAlignment="1" quotePrefix="1">
      <alignment horizontal="right" vertical="center"/>
    </xf>
    <xf numFmtId="0" fontId="35" fillId="0" borderId="1" xfId="0" applyFont="1" applyBorder="1" applyAlignment="1">
      <alignment horizontal="left" vertical="center"/>
    </xf>
    <xf numFmtId="0" fontId="38" fillId="0" borderId="2" xfId="0" applyFont="1" applyBorder="1" applyAlignment="1">
      <alignment horizontal="center" vertical="center"/>
    </xf>
    <xf numFmtId="0" fontId="1" fillId="0" borderId="16" xfId="0" applyFont="1" applyFill="1" applyBorder="1" applyAlignment="1">
      <alignment horizontal="center" vertical="center"/>
    </xf>
    <xf numFmtId="0" fontId="0" fillId="0" borderId="0" xfId="0" applyBorder="1" applyAlignment="1" quotePrefix="1">
      <alignment horizontal="left" vertical="center"/>
    </xf>
    <xf numFmtId="0" fontId="36"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quotePrefix="1">
      <alignment horizontal="center" vertical="center"/>
    </xf>
    <xf numFmtId="0" fontId="0" fillId="0" borderId="0" xfId="0" applyFont="1" applyFill="1" applyBorder="1" applyAlignment="1" quotePrefix="1">
      <alignment horizontal="center" vertical="center"/>
    </xf>
    <xf numFmtId="0" fontId="0" fillId="0" borderId="0" xfId="0" applyFont="1" applyBorder="1" applyAlignment="1">
      <alignment horizontal="center" vertical="center"/>
    </xf>
    <xf numFmtId="0" fontId="38" fillId="0" borderId="20" xfId="0" applyFont="1" applyBorder="1" applyAlignment="1">
      <alignment horizontal="center" vertical="center"/>
    </xf>
    <xf numFmtId="0" fontId="1" fillId="0" borderId="17" xfId="0" applyFont="1" applyBorder="1" applyAlignment="1">
      <alignment horizontal="center" vertical="center"/>
    </xf>
    <xf numFmtId="0" fontId="0" fillId="0" borderId="17" xfId="0"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16" xfId="0" applyFill="1" applyBorder="1" applyAlignment="1">
      <alignment horizontal="center" vertical="center"/>
    </xf>
    <xf numFmtId="0" fontId="38" fillId="0" borderId="1" xfId="0" applyFont="1" applyBorder="1" applyAlignment="1">
      <alignment horizontal="center" vertical="center"/>
    </xf>
    <xf numFmtId="0" fontId="38" fillId="0" borderId="21" xfId="0" applyFont="1" applyBorder="1" applyAlignment="1">
      <alignment horizontal="center" vertical="center"/>
    </xf>
    <xf numFmtId="164" fontId="38" fillId="0" borderId="1" xfId="0" applyNumberFormat="1" applyFont="1" applyBorder="1" applyAlignment="1">
      <alignment horizontal="center" vertical="center"/>
    </xf>
    <xf numFmtId="164" fontId="38" fillId="0" borderId="21" xfId="0" applyNumberFormat="1" applyFont="1" applyBorder="1" applyAlignment="1">
      <alignment horizontal="center" vertical="center"/>
    </xf>
    <xf numFmtId="0" fontId="35" fillId="0" borderId="21" xfId="0" applyFont="1" applyBorder="1" applyAlignment="1">
      <alignment horizontal="left" vertical="center"/>
    </xf>
    <xf numFmtId="0" fontId="39" fillId="0" borderId="22" xfId="0" applyFont="1" applyBorder="1" applyAlignment="1">
      <alignment horizontal="center" vertical="center"/>
    </xf>
    <xf numFmtId="0" fontId="40" fillId="0" borderId="22" xfId="0" applyFont="1" applyBorder="1" applyAlignment="1">
      <alignment horizontal="center" vertical="center"/>
    </xf>
    <xf numFmtId="0" fontId="15" fillId="0" borderId="14" xfId="0" applyFont="1" applyBorder="1" applyAlignment="1">
      <alignment horizontal="center"/>
    </xf>
    <xf numFmtId="0" fontId="0" fillId="0" borderId="14" xfId="0" applyBorder="1" applyAlignment="1">
      <alignment/>
    </xf>
    <xf numFmtId="0" fontId="0" fillId="0" borderId="14" xfId="0" applyBorder="1" applyAlignment="1">
      <alignment/>
    </xf>
    <xf numFmtId="0" fontId="1" fillId="0" borderId="14" xfId="0" applyFont="1" applyBorder="1" applyAlignment="1">
      <alignment horizontal="center"/>
    </xf>
    <xf numFmtId="0" fontId="19" fillId="0" borderId="18" xfId="0" applyFont="1" applyBorder="1" applyAlignment="1">
      <alignment horizontal="center"/>
    </xf>
    <xf numFmtId="0" fontId="0" fillId="0" borderId="23" xfId="0" applyBorder="1" applyAlignment="1">
      <alignment/>
    </xf>
    <xf numFmtId="0" fontId="0" fillId="0" borderId="17" xfId="0" applyFont="1" applyBorder="1" applyAlignment="1">
      <alignment horizontal="left"/>
    </xf>
    <xf numFmtId="0" fontId="0" fillId="0" borderId="17" xfId="0" applyFont="1" applyBorder="1" applyAlignment="1">
      <alignment/>
    </xf>
    <xf numFmtId="0" fontId="14" fillId="0" borderId="17" xfId="0" applyFont="1" applyBorder="1" applyAlignment="1">
      <alignment horizontal="center"/>
    </xf>
    <xf numFmtId="164" fontId="14" fillId="0" borderId="17" xfId="0" applyNumberFormat="1" applyFont="1" applyBorder="1" applyAlignment="1">
      <alignment/>
    </xf>
    <xf numFmtId="0" fontId="40" fillId="0" borderId="24"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2" borderId="0" xfId="0" applyFont="1" applyFill="1" applyBorder="1" applyAlignment="1">
      <alignment vertical="center"/>
    </xf>
    <xf numFmtId="0" fontId="41" fillId="0" borderId="0" xfId="0" applyFont="1" applyBorder="1" applyAlignment="1">
      <alignment horizontal="left" vertical="center"/>
    </xf>
    <xf numFmtId="0" fontId="0" fillId="0" borderId="0" xfId="0" applyFont="1" applyBorder="1" applyAlignment="1">
      <alignment vertical="center"/>
    </xf>
    <xf numFmtId="164" fontId="0" fillId="0" borderId="0" xfId="0" applyNumberFormat="1" applyFont="1" applyBorder="1" applyAlignment="1">
      <alignment vertical="center"/>
    </xf>
    <xf numFmtId="0" fontId="0" fillId="0" borderId="16" xfId="0" applyBorder="1" applyAlignment="1">
      <alignment/>
    </xf>
    <xf numFmtId="0" fontId="0" fillId="0" borderId="25" xfId="0" applyBorder="1" applyAlignment="1">
      <alignment horizontal="center" vertical="center"/>
    </xf>
    <xf numFmtId="0" fontId="24" fillId="0" borderId="7" xfId="0" applyFont="1" applyBorder="1" applyAlignment="1">
      <alignment horizontal="left"/>
    </xf>
    <xf numFmtId="0" fontId="1" fillId="0" borderId="26" xfId="0" applyFont="1" applyBorder="1" applyAlignment="1">
      <alignment horizontal="center" vertical="center"/>
    </xf>
    <xf numFmtId="1" fontId="0" fillId="0" borderId="0" xfId="0" applyNumberFormat="1" applyFont="1" applyFill="1" applyBorder="1" applyAlignment="1">
      <alignment horizontal="center"/>
    </xf>
    <xf numFmtId="0" fontId="0" fillId="0" borderId="0" xfId="0" applyAlignment="1">
      <alignment horizontal="right"/>
    </xf>
    <xf numFmtId="0" fontId="14" fillId="0" borderId="0" xfId="0" applyFont="1" applyFill="1" applyBorder="1" applyAlignment="1">
      <alignment horizontal="left" vertical="center"/>
    </xf>
    <xf numFmtId="0" fontId="7" fillId="0" borderId="11" xfId="0" applyFont="1" applyBorder="1" applyAlignment="1">
      <alignment horizontal="center"/>
    </xf>
    <xf numFmtId="0" fontId="0" fillId="0" borderId="27" xfId="0" applyFont="1" applyBorder="1" applyAlignment="1">
      <alignment horizontal="center"/>
    </xf>
    <xf numFmtId="0" fontId="0" fillId="0" borderId="27" xfId="0" applyBorder="1" applyAlignment="1">
      <alignment horizontal="center"/>
    </xf>
    <xf numFmtId="0" fontId="8" fillId="0" borderId="11" xfId="0" applyFont="1" applyBorder="1" applyAlignment="1">
      <alignment horizontal="center"/>
    </xf>
    <xf numFmtId="0" fontId="0" fillId="0" borderId="13" xfId="0" applyFont="1" applyBorder="1" applyAlignment="1">
      <alignment horizontal="center"/>
    </xf>
    <xf numFmtId="0" fontId="8" fillId="0" borderId="27" xfId="0" applyFont="1" applyBorder="1" applyAlignment="1">
      <alignment horizontal="center"/>
    </xf>
    <xf numFmtId="0" fontId="0" fillId="0" borderId="27" xfId="0" applyFill="1" applyBorder="1" applyAlignment="1">
      <alignment horizontal="center"/>
    </xf>
    <xf numFmtId="0" fontId="25" fillId="0" borderId="27" xfId="0" applyFont="1" applyBorder="1" applyAlignment="1">
      <alignment horizontal="center"/>
    </xf>
    <xf numFmtId="0" fontId="0" fillId="0" borderId="28" xfId="0" applyFont="1"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1" fontId="39" fillId="0" borderId="4" xfId="0" applyNumberFormat="1" applyFont="1" applyFill="1" applyBorder="1" applyAlignment="1">
      <alignment horizontal="center"/>
    </xf>
    <xf numFmtId="0" fontId="8" fillId="0" borderId="0" xfId="0" applyFont="1" applyFill="1" applyBorder="1" applyAlignment="1">
      <alignment/>
    </xf>
    <xf numFmtId="0" fontId="33" fillId="0" borderId="0" xfId="0" applyFont="1" applyFill="1" applyBorder="1" applyAlignment="1">
      <alignment horizontal="left"/>
    </xf>
    <xf numFmtId="0" fontId="8" fillId="0" borderId="0" xfId="0" applyFont="1" applyFill="1" applyBorder="1" applyAlignment="1">
      <alignment horizontal="left"/>
    </xf>
    <xf numFmtId="0" fontId="32" fillId="0" borderId="0" xfId="0" applyFont="1" applyFill="1" applyBorder="1" applyAlignment="1">
      <alignment horizontal="left"/>
    </xf>
    <xf numFmtId="0" fontId="17" fillId="0" borderId="0" xfId="0" applyFont="1" applyFill="1" applyBorder="1" applyAlignment="1">
      <alignment/>
    </xf>
    <xf numFmtId="0" fontId="43" fillId="0" borderId="0" xfId="0" applyFont="1" applyFill="1" applyBorder="1" applyAlignment="1">
      <alignment/>
    </xf>
    <xf numFmtId="0" fontId="14" fillId="0" borderId="0" xfId="0" applyFont="1" applyFill="1" applyBorder="1" applyAlignment="1">
      <alignment horizontal="left"/>
    </xf>
    <xf numFmtId="0" fontId="7" fillId="0" borderId="0" xfId="0" applyFont="1" applyFill="1" applyBorder="1" applyAlignment="1">
      <alignment/>
    </xf>
    <xf numFmtId="0" fontId="14" fillId="0" borderId="0" xfId="0" applyFont="1" applyFill="1" applyBorder="1" applyAlignment="1">
      <alignment/>
    </xf>
    <xf numFmtId="0" fontId="43" fillId="0" borderId="0" xfId="0" applyFont="1" applyFill="1" applyBorder="1" applyAlignment="1">
      <alignment/>
    </xf>
    <xf numFmtId="164" fontId="19" fillId="0" borderId="0" xfId="0" applyNumberFormat="1" applyFont="1" applyFill="1" applyBorder="1" applyAlignment="1">
      <alignment horizontal="center"/>
    </xf>
    <xf numFmtId="0" fontId="25" fillId="0" borderId="0" xfId="0" applyFont="1" applyFill="1" applyBorder="1" applyAlignment="1">
      <alignment/>
    </xf>
    <xf numFmtId="0" fontId="34" fillId="0" borderId="0" xfId="0" applyFont="1" applyFill="1" applyBorder="1" applyAlignment="1">
      <alignment/>
    </xf>
    <xf numFmtId="0" fontId="0" fillId="0" borderId="8" xfId="0" applyFont="1" applyBorder="1" applyAlignment="1">
      <alignment horizontal="center"/>
    </xf>
    <xf numFmtId="0" fontId="44" fillId="0" borderId="0" xfId="0" applyFont="1" applyAlignment="1">
      <alignment/>
    </xf>
    <xf numFmtId="0" fontId="8" fillId="0" borderId="0" xfId="0" applyFont="1" applyAlignment="1">
      <alignment horizontal="center"/>
    </xf>
    <xf numFmtId="0" fontId="44" fillId="0" borderId="0" xfId="0" applyFont="1" applyAlignment="1">
      <alignment horizontal="center"/>
    </xf>
    <xf numFmtId="0" fontId="45" fillId="0" borderId="0" xfId="0" applyFont="1" applyFill="1" applyBorder="1" applyAlignment="1">
      <alignment/>
    </xf>
    <xf numFmtId="0" fontId="44" fillId="0" borderId="0" xfId="0" applyFont="1" applyFill="1" applyBorder="1" applyAlignment="1">
      <alignment/>
    </xf>
    <xf numFmtId="0" fontId="8" fillId="0" borderId="30" xfId="0" applyFont="1" applyBorder="1" applyAlignment="1">
      <alignment horizontal="center"/>
    </xf>
    <xf numFmtId="0" fontId="17" fillId="0" borderId="11" xfId="0" applyFont="1" applyBorder="1" applyAlignment="1">
      <alignment horizontal="center"/>
    </xf>
    <xf numFmtId="0" fontId="8" fillId="0" borderId="14" xfId="0" applyFont="1" applyBorder="1" applyAlignment="1">
      <alignment horizontal="center"/>
    </xf>
    <xf numFmtId="0" fontId="8" fillId="0" borderId="17" xfId="0" applyFont="1" applyBorder="1" applyAlignment="1">
      <alignment horizontal="center"/>
    </xf>
    <xf numFmtId="0" fontId="8" fillId="0" borderId="2" xfId="0" applyFont="1" applyBorder="1" applyAlignment="1">
      <alignment horizontal="center"/>
    </xf>
    <xf numFmtId="0" fontId="8" fillId="0" borderId="1" xfId="0" applyFont="1" applyFill="1" applyBorder="1" applyAlignment="1">
      <alignment horizontal="center"/>
    </xf>
    <xf numFmtId="0" fontId="39" fillId="0" borderId="0" xfId="0" applyFont="1" applyFill="1" applyBorder="1" applyAlignment="1">
      <alignment horizontal="left"/>
    </xf>
    <xf numFmtId="0" fontId="8" fillId="0" borderId="0" xfId="0" applyFont="1" applyBorder="1" applyAlignment="1">
      <alignment vertical="center"/>
    </xf>
    <xf numFmtId="164" fontId="41" fillId="0" borderId="0" xfId="0" applyNumberFormat="1" applyFont="1" applyBorder="1" applyAlignment="1">
      <alignment vertical="center"/>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7" fillId="0" borderId="32" xfId="0" applyFont="1" applyBorder="1" applyAlignment="1">
      <alignment horizontal="center" vertical="center"/>
    </xf>
    <xf numFmtId="0" fontId="1" fillId="0" borderId="0" xfId="0" applyFont="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0" borderId="0" xfId="0" applyFont="1" applyBorder="1" applyAlignment="1" applyProtection="1">
      <alignment horizontal="center"/>
      <protection locked="0"/>
    </xf>
    <xf numFmtId="0" fontId="7" fillId="0" borderId="0" xfId="0" applyFont="1" applyBorder="1" applyAlignment="1">
      <alignment horizontal="left"/>
    </xf>
    <xf numFmtId="0" fontId="7" fillId="0" borderId="18" xfId="0" applyFont="1" applyBorder="1" applyAlignment="1">
      <alignment horizontal="left"/>
    </xf>
    <xf numFmtId="0" fontId="1" fillId="0" borderId="23" xfId="0" applyFont="1" applyBorder="1" applyAlignment="1">
      <alignment/>
    </xf>
    <xf numFmtId="164" fontId="1" fillId="0" borderId="17" xfId="0" applyNumberFormat="1" applyFont="1" applyFill="1" applyBorder="1" applyAlignment="1">
      <alignment horizontal="center"/>
    </xf>
    <xf numFmtId="0" fontId="46" fillId="3" borderId="33" xfId="0" applyFont="1" applyFill="1" applyBorder="1" applyAlignment="1">
      <alignment horizontal="center"/>
    </xf>
    <xf numFmtId="0" fontId="47" fillId="3" borderId="34" xfId="0" applyFont="1" applyFill="1" applyBorder="1" applyAlignment="1">
      <alignment horizontal="center"/>
    </xf>
    <xf numFmtId="0" fontId="47" fillId="3" borderId="34" xfId="0" applyFont="1" applyFill="1" applyBorder="1" applyAlignment="1">
      <alignment/>
    </xf>
    <xf numFmtId="0" fontId="47" fillId="3" borderId="34" xfId="0" applyFont="1" applyFill="1" applyBorder="1" applyAlignment="1">
      <alignment horizontal="center"/>
    </xf>
    <xf numFmtId="0" fontId="47" fillId="3" borderId="35" xfId="0" applyFont="1" applyFill="1" applyBorder="1" applyAlignment="1">
      <alignment horizontal="center"/>
    </xf>
    <xf numFmtId="0" fontId="4" fillId="0" borderId="0" xfId="0" applyFont="1" applyBorder="1" applyAlignment="1">
      <alignment/>
    </xf>
    <xf numFmtId="0" fontId="38" fillId="0" borderId="0" xfId="0" applyFont="1" applyBorder="1" applyAlignment="1">
      <alignment horizontal="center"/>
    </xf>
    <xf numFmtId="164" fontId="50" fillId="0" borderId="0" xfId="0" applyNumberFormat="1" applyFont="1" applyBorder="1" applyAlignment="1">
      <alignment/>
    </xf>
    <xf numFmtId="164" fontId="4" fillId="0" borderId="0" xfId="0" applyNumberFormat="1" applyFont="1" applyBorder="1" applyAlignment="1">
      <alignment/>
    </xf>
    <xf numFmtId="0" fontId="19" fillId="0" borderId="36" xfId="0" applyFont="1" applyBorder="1" applyAlignment="1">
      <alignment horizontal="center"/>
    </xf>
    <xf numFmtId="0" fontId="0" fillId="3" borderId="33" xfId="0" applyFont="1" applyFill="1" applyBorder="1" applyAlignment="1">
      <alignment horizontal="left"/>
    </xf>
    <xf numFmtId="0" fontId="41" fillId="0" borderId="0" xfId="0" applyFont="1" applyFill="1" applyAlignment="1">
      <alignment horizontal="left"/>
    </xf>
    <xf numFmtId="0" fontId="41" fillId="0" borderId="0" xfId="0" applyFont="1" applyFill="1" applyBorder="1" applyAlignment="1">
      <alignment/>
    </xf>
    <xf numFmtId="0" fontId="0" fillId="0" borderId="36" xfId="0" applyBorder="1" applyAlignment="1">
      <alignment/>
    </xf>
    <xf numFmtId="0" fontId="47" fillId="3" borderId="34" xfId="0" applyFont="1" applyFill="1" applyBorder="1" applyAlignment="1">
      <alignment horizontal="left"/>
    </xf>
    <xf numFmtId="0" fontId="46" fillId="3" borderId="37" xfId="0" applyFont="1" applyFill="1" applyBorder="1" applyAlignment="1">
      <alignment horizontal="center"/>
    </xf>
    <xf numFmtId="0" fontId="46" fillId="3" borderId="38" xfId="0" applyFont="1" applyFill="1" applyBorder="1" applyAlignment="1">
      <alignment horizontal="center"/>
    </xf>
    <xf numFmtId="0" fontId="46" fillId="3" borderId="39" xfId="0" applyFont="1" applyFill="1" applyBorder="1" applyAlignment="1">
      <alignment horizontal="center"/>
    </xf>
    <xf numFmtId="0" fontId="19" fillId="0" borderId="40" xfId="0" applyFont="1" applyFill="1" applyBorder="1" applyAlignment="1">
      <alignment horizontal="center"/>
    </xf>
    <xf numFmtId="0" fontId="46" fillId="3" borderId="41" xfId="0" applyFont="1" applyFill="1" applyBorder="1" applyAlignment="1">
      <alignment horizontal="center"/>
    </xf>
    <xf numFmtId="1" fontId="0" fillId="0" borderId="36" xfId="0" applyNumberFormat="1" applyFont="1" applyBorder="1" applyAlignment="1">
      <alignment horizontal="center"/>
    </xf>
    <xf numFmtId="0" fontId="0" fillId="3" borderId="42" xfId="0" applyFont="1" applyFill="1" applyBorder="1" applyAlignment="1">
      <alignment horizontal="left"/>
    </xf>
    <xf numFmtId="0" fontId="48" fillId="3" borderId="41" xfId="0" applyFont="1" applyFill="1" applyBorder="1" applyAlignment="1">
      <alignment horizontal="center"/>
    </xf>
    <xf numFmtId="0" fontId="0" fillId="0" borderId="43" xfId="0" applyFont="1" applyBorder="1" applyAlignment="1">
      <alignment horizontal="center"/>
    </xf>
    <xf numFmtId="0" fontId="24" fillId="0" borderId="44" xfId="0" applyFont="1" applyBorder="1" applyAlignment="1">
      <alignment horizontal="center"/>
    </xf>
    <xf numFmtId="0" fontId="0" fillId="0" borderId="45" xfId="0" applyFont="1" applyFill="1" applyBorder="1" applyAlignment="1">
      <alignment horizontal="center"/>
    </xf>
    <xf numFmtId="0" fontId="51" fillId="0" borderId="0" xfId="0" applyFont="1" applyBorder="1" applyAlignment="1">
      <alignment horizontal="left"/>
    </xf>
    <xf numFmtId="0" fontId="19" fillId="0" borderId="0" xfId="0" applyFont="1" applyAlignment="1">
      <alignment horizontal="center"/>
    </xf>
    <xf numFmtId="0" fontId="51" fillId="0" borderId="0" xfId="0" applyFont="1" applyFill="1" applyBorder="1" applyAlignment="1">
      <alignment horizontal="left"/>
    </xf>
    <xf numFmtId="0" fontId="0" fillId="0" borderId="0" xfId="0" applyFill="1" applyBorder="1" applyAlignment="1">
      <alignment/>
    </xf>
    <xf numFmtId="164" fontId="0" fillId="0" borderId="0" xfId="0" applyNumberFormat="1" applyFill="1" applyBorder="1" applyAlignment="1">
      <alignment/>
    </xf>
    <xf numFmtId="0" fontId="8" fillId="0" borderId="0" xfId="0" applyFont="1" applyBorder="1" applyAlignment="1">
      <alignment horizontal="left"/>
    </xf>
    <xf numFmtId="0" fontId="8" fillId="0" borderId="0" xfId="0" applyFont="1" applyBorder="1" applyAlignment="1">
      <alignment/>
    </xf>
    <xf numFmtId="0" fontId="52" fillId="3" borderId="34" xfId="0" applyFont="1" applyFill="1" applyBorder="1" applyAlignment="1">
      <alignment/>
    </xf>
    <xf numFmtId="0" fontId="52" fillId="3" borderId="34" xfId="0" applyFont="1" applyFill="1" applyBorder="1" applyAlignment="1">
      <alignment horizontal="left"/>
    </xf>
    <xf numFmtId="0" fontId="53" fillId="0" borderId="0" xfId="0" applyFont="1" applyAlignment="1">
      <alignment/>
    </xf>
    <xf numFmtId="0" fontId="1" fillId="0" borderId="24" xfId="0" applyFont="1" applyBorder="1" applyAlignment="1">
      <alignment horizontal="left"/>
    </xf>
    <xf numFmtId="0" fontId="44" fillId="0" borderId="14" xfId="0" applyFont="1" applyBorder="1" applyAlignment="1">
      <alignment horizontal="center"/>
    </xf>
    <xf numFmtId="0" fontId="1" fillId="0" borderId="18" xfId="0" applyFont="1" applyBorder="1" applyAlignment="1">
      <alignment horizontal="left"/>
    </xf>
    <xf numFmtId="0" fontId="44" fillId="0" borderId="0" xfId="0" applyFont="1" applyBorder="1" applyAlignment="1">
      <alignment horizontal="center"/>
    </xf>
    <xf numFmtId="0" fontId="1" fillId="0" borderId="23" xfId="0" applyFont="1" applyBorder="1" applyAlignment="1">
      <alignment horizontal="left"/>
    </xf>
    <xf numFmtId="0" fontId="1" fillId="0" borderId="17" xfId="0" applyFont="1" applyBorder="1" applyAlignment="1">
      <alignment horizontal="center"/>
    </xf>
    <xf numFmtId="0" fontId="44" fillId="0" borderId="17" xfId="0" applyFont="1" applyBorder="1" applyAlignment="1">
      <alignment horizontal="center"/>
    </xf>
    <xf numFmtId="0" fontId="1" fillId="0" borderId="46" xfId="0" applyFont="1" applyBorder="1" applyAlignment="1">
      <alignment horizontal="center"/>
    </xf>
    <xf numFmtId="0" fontId="1" fillId="0" borderId="26" xfId="0" applyFont="1" applyBorder="1" applyAlignment="1">
      <alignment horizontal="center"/>
    </xf>
    <xf numFmtId="0" fontId="44" fillId="0" borderId="0" xfId="0" applyFont="1" applyBorder="1" applyAlignment="1">
      <alignment horizontal="left"/>
    </xf>
    <xf numFmtId="0" fontId="8" fillId="0" borderId="13" xfId="0" applyFont="1" applyBorder="1" applyAlignment="1">
      <alignment horizontal="center"/>
    </xf>
    <xf numFmtId="0" fontId="49" fillId="3" borderId="47" xfId="0" applyFont="1" applyFill="1" applyBorder="1" applyAlignment="1">
      <alignment vertical="center"/>
    </xf>
    <xf numFmtId="0" fontId="49" fillId="3" borderId="34" xfId="0" applyFont="1" applyFill="1" applyBorder="1" applyAlignment="1">
      <alignment horizontal="left" vertical="center"/>
    </xf>
    <xf numFmtId="164" fontId="54" fillId="3" borderId="34" xfId="0" applyNumberFormat="1" applyFont="1" applyFill="1" applyBorder="1" applyAlignment="1">
      <alignment horizontal="left" vertical="center"/>
    </xf>
    <xf numFmtId="0" fontId="8" fillId="0" borderId="18" xfId="0" applyFont="1" applyBorder="1" applyAlignment="1">
      <alignment horizontal="left"/>
    </xf>
    <xf numFmtId="0" fontId="1" fillId="0" borderId="4" xfId="0" applyFont="1" applyBorder="1" applyAlignment="1">
      <alignment horizontal="right" vertical="center"/>
    </xf>
    <xf numFmtId="0" fontId="0" fillId="0" borderId="7" xfId="0" applyBorder="1" applyAlignment="1">
      <alignment horizontal="center"/>
    </xf>
    <xf numFmtId="0" fontId="1" fillId="0" borderId="7" xfId="0" applyFont="1" applyBorder="1" applyAlignment="1">
      <alignment horizontal="right" vertical="center"/>
    </xf>
    <xf numFmtId="164" fontId="0" fillId="0" borderId="4" xfId="0" applyNumberFormat="1" applyBorder="1" applyAlignment="1">
      <alignment vertical="center"/>
    </xf>
    <xf numFmtId="0" fontId="4" fillId="0" borderId="8" xfId="0" applyFont="1" applyBorder="1" applyAlignment="1">
      <alignment horizontal="center" vertical="center"/>
    </xf>
    <xf numFmtId="0" fontId="38" fillId="0" borderId="8" xfId="0" applyFont="1" applyBorder="1" applyAlignment="1">
      <alignment horizontal="center" vertical="center"/>
    </xf>
    <xf numFmtId="0" fontId="4" fillId="0" borderId="11" xfId="0" applyFont="1" applyBorder="1" applyAlignment="1">
      <alignment vertical="center"/>
    </xf>
    <xf numFmtId="0" fontId="0" fillId="0" borderId="8" xfId="0" applyBorder="1" applyAlignment="1">
      <alignment vertical="center"/>
    </xf>
    <xf numFmtId="164" fontId="0" fillId="0" borderId="48" xfId="0" applyNumberFormat="1" applyBorder="1" applyAlignment="1">
      <alignment/>
    </xf>
    <xf numFmtId="0" fontId="4" fillId="0" borderId="30" xfId="0" applyFont="1" applyBorder="1" applyAlignment="1">
      <alignment horizontal="center" vertical="center"/>
    </xf>
    <xf numFmtId="0" fontId="1" fillId="0" borderId="30" xfId="0" applyFont="1" applyFill="1" applyBorder="1" applyAlignment="1">
      <alignment horizontal="center"/>
    </xf>
    <xf numFmtId="0" fontId="39" fillId="0" borderId="46" xfId="0" applyFont="1" applyBorder="1" applyAlignment="1">
      <alignment horizontal="center" vertical="center"/>
    </xf>
    <xf numFmtId="0" fontId="0" fillId="0" borderId="43" xfId="0" applyBorder="1" applyAlignment="1">
      <alignment horizontal="center"/>
    </xf>
    <xf numFmtId="0" fontId="0" fillId="0" borderId="43" xfId="0" applyFill="1" applyBorder="1" applyAlignment="1">
      <alignment horizontal="center"/>
    </xf>
    <xf numFmtId="0" fontId="55" fillId="4" borderId="38" xfId="0" applyFont="1" applyFill="1" applyBorder="1" applyAlignment="1">
      <alignment horizontal="center"/>
    </xf>
    <xf numFmtId="0" fontId="58" fillId="0" borderId="49" xfId="0" applyFont="1" applyBorder="1" applyAlignment="1">
      <alignment horizontal="center" vertical="center"/>
    </xf>
    <xf numFmtId="0" fontId="19" fillId="0" borderId="0" xfId="0" applyFont="1" applyFill="1" applyBorder="1" applyAlignment="1">
      <alignment/>
    </xf>
    <xf numFmtId="0" fontId="47" fillId="3" borderId="50" xfId="0" applyFont="1" applyFill="1" applyBorder="1" applyAlignment="1">
      <alignment horizontal="center"/>
    </xf>
    <xf numFmtId="0" fontId="8" fillId="0" borderId="17" xfId="0" applyFont="1" applyFill="1" applyBorder="1" applyAlignment="1">
      <alignment horizontal="center"/>
    </xf>
    <xf numFmtId="0" fontId="24" fillId="0" borderId="23" xfId="0" applyFont="1" applyBorder="1" applyAlignment="1">
      <alignment horizontal="center"/>
    </xf>
    <xf numFmtId="0" fontId="24" fillId="0" borderId="21" xfId="0" applyFont="1" applyBorder="1" applyAlignment="1">
      <alignment horizontal="center"/>
    </xf>
    <xf numFmtId="0" fontId="24" fillId="0" borderId="51" xfId="0" applyFont="1" applyBorder="1" applyAlignment="1">
      <alignment horizontal="center"/>
    </xf>
    <xf numFmtId="0" fontId="0" fillId="0" borderId="0" xfId="0" applyFill="1" applyAlignment="1">
      <alignment horizontal="left"/>
    </xf>
    <xf numFmtId="0" fontId="59" fillId="0" borderId="0" xfId="0" applyFont="1" applyFill="1" applyBorder="1" applyAlignment="1">
      <alignment horizontal="left"/>
    </xf>
    <xf numFmtId="0" fontId="59" fillId="0" borderId="0" xfId="0" applyFont="1" applyBorder="1" applyAlignment="1">
      <alignment horizontal="left"/>
    </xf>
    <xf numFmtId="0" fontId="24" fillId="0" borderId="52" xfId="0" applyFont="1" applyBorder="1" applyAlignment="1">
      <alignment/>
    </xf>
    <xf numFmtId="0" fontId="59" fillId="0" borderId="0" xfId="0" applyFont="1" applyBorder="1" applyAlignment="1">
      <alignment/>
    </xf>
    <xf numFmtId="0" fontId="59"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MCL TREATMENT(TX) DATA (%)</a:t>
            </a:r>
          </a:p>
        </c:rich>
      </c:tx>
      <c:layout/>
      <c:spPr>
        <a:noFill/>
        <a:ln>
          <a:noFill/>
        </a:ln>
      </c:spPr>
    </c:title>
    <c:plotArea>
      <c:layout/>
      <c:barChart>
        <c:barDir val="bar"/>
        <c:grouping val="clustered"/>
        <c:varyColors val="0"/>
        <c:ser>
          <c:idx val="0"/>
          <c:order val="0"/>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Sheet1!#REF!</c:f>
              <c:strCache>
                <c:ptCount val="1"/>
                <c:pt idx="0">
                  <c:v>1</c:v>
                </c:pt>
              </c:strCache>
            </c:strRef>
          </c:cat>
          <c:val>
            <c:numRef>
              <c:f>Sheet1!#REF!</c:f>
              <c:numCache>
                <c:ptCount val="1"/>
                <c:pt idx="0">
                  <c:v>1</c:v>
                </c:pt>
              </c:numCache>
            </c:numRef>
          </c:val>
        </c:ser>
        <c:axId val="34844557"/>
        <c:axId val="45165558"/>
      </c:barChart>
      <c:catAx>
        <c:axId val="34844557"/>
        <c:scaling>
          <c:orientation val="minMax"/>
        </c:scaling>
        <c:axPos val="l"/>
        <c:delete val="0"/>
        <c:numFmt formatCode="@" sourceLinked="0"/>
        <c:majorTickMark val="out"/>
        <c:minorTickMark val="none"/>
        <c:tickLblPos val="nextTo"/>
        <c:crossAx val="45165558"/>
        <c:crosses val="autoZero"/>
        <c:auto val="1"/>
        <c:lblOffset val="100"/>
        <c:noMultiLvlLbl val="0"/>
      </c:catAx>
      <c:valAx>
        <c:axId val="45165558"/>
        <c:scaling>
          <c:orientation val="minMax"/>
        </c:scaling>
        <c:axPos val="b"/>
        <c:title>
          <c:tx>
            <c:rich>
              <a:bodyPr vert="horz" rot="0" anchor="ctr"/>
              <a:lstStyle/>
              <a:p>
                <a:pPr algn="ctr">
                  <a:defRPr/>
                </a:pPr>
                <a:r>
                  <a:rPr lang="en-US" cap="none" sz="100" b="1" i="0" u="none" baseline="0">
                    <a:latin typeface="Arial"/>
                    <a:ea typeface="Arial"/>
                    <a:cs typeface="Arial"/>
                  </a:rPr>
                  <a:t>NUMBER (OR %) HAVING TX</a:t>
                </a:r>
              </a:p>
            </c:rich>
          </c:tx>
          <c:layout/>
          <c:overlay val="0"/>
          <c:spPr>
            <a:noFill/>
            <a:ln>
              <a:noFill/>
            </a:ln>
          </c:spPr>
        </c:title>
        <c:majorGridlines>
          <c:spPr>
            <a:ln w="3175">
              <a:solidFill>
                <a:srgbClr val="9999FF"/>
              </a:solidFill>
            </a:ln>
          </c:spPr>
        </c:majorGridlines>
        <c:delete val="0"/>
        <c:numFmt formatCode="General" sourceLinked="1"/>
        <c:majorTickMark val="out"/>
        <c:minorTickMark val="none"/>
        <c:tickLblPos val="nextTo"/>
        <c:crossAx val="34844557"/>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PRESENT AGE (225 SURVIVORS) VS NUMBER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er>
        <c:gapWidth val="50"/>
        <c:axId val="3836839"/>
        <c:axId val="34531552"/>
      </c:barChart>
      <c:catAx>
        <c:axId val="3836839"/>
        <c:scaling>
          <c:orientation val="minMax"/>
        </c:scaling>
        <c:axPos val="b"/>
        <c:title>
          <c:tx>
            <c:rich>
              <a:bodyPr vert="horz" rot="0" anchor="ctr"/>
              <a:lstStyle/>
              <a:p>
                <a:pPr algn="ctr">
                  <a:defRPr/>
                </a:pPr>
                <a:r>
                  <a:rPr lang="en-US" cap="none" sz="100" b="1" i="0" u="none" baseline="0">
                    <a:latin typeface="Arial"/>
                    <a:ea typeface="Arial"/>
                    <a:cs typeface="Arial"/>
                  </a:rPr>
                  <a:t>PRESENT AGE</a:t>
                </a:r>
              </a:p>
            </c:rich>
          </c:tx>
          <c:layout/>
          <c:overlay val="0"/>
          <c:spPr>
            <a:noFill/>
            <a:ln>
              <a:noFill/>
            </a:ln>
          </c:spPr>
        </c:title>
        <c:delete val="0"/>
        <c:numFmt formatCode="General" sourceLinked="1"/>
        <c:majorTickMark val="out"/>
        <c:minorTickMark val="out"/>
        <c:tickLblPos val="nextTo"/>
        <c:crossAx val="34531552"/>
        <c:crosses val="autoZero"/>
        <c:auto val="1"/>
        <c:lblOffset val="100"/>
        <c:noMultiLvlLbl val="0"/>
      </c:catAx>
      <c:valAx>
        <c:axId val="34531552"/>
        <c:scaling>
          <c:orientation val="minMax"/>
          <c:max val="60"/>
        </c:scaling>
        <c:axPos val="l"/>
        <c:title>
          <c:tx>
            <c:rich>
              <a:bodyPr vert="horz" rot="-5400000" anchor="ctr"/>
              <a:lstStyle/>
              <a:p>
                <a:pPr algn="ctr">
                  <a:defRPr/>
                </a:pPr>
                <a:r>
                  <a:rPr lang="en-US" cap="none" sz="100" b="1" i="0" u="none" baseline="0">
                    <a:latin typeface="Arial"/>
                    <a:ea typeface="Arial"/>
                    <a:cs typeface="Arial"/>
                  </a:rPr>
                  <a:t> NUMBER</a:t>
                </a:r>
              </a:p>
            </c:rich>
          </c:tx>
          <c:layout/>
          <c:overlay val="0"/>
          <c:spPr>
            <a:noFill/>
            <a:ln>
              <a:noFill/>
            </a:ln>
          </c:spPr>
        </c:title>
        <c:majorGridlines>
          <c:spPr>
            <a:ln w="3175">
              <a:solidFill>
                <a:srgbClr val="9999FF"/>
              </a:solidFill>
            </a:ln>
          </c:spPr>
        </c:majorGridlines>
        <c:delete val="0"/>
        <c:numFmt formatCode="General" sourceLinked="1"/>
        <c:majorTickMark val="out"/>
        <c:minorTickMark val="none"/>
        <c:tickLblPos val="nextTo"/>
        <c:crossAx val="3836839"/>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AVG AGE &amp; NUMBER VS SURVIVAL YRS</a:t>
            </a:r>
          </a:p>
        </c:rich>
      </c:tx>
      <c:layout/>
      <c:spPr>
        <a:noFill/>
        <a:ln>
          <a:noFill/>
        </a:ln>
      </c:spPr>
    </c:title>
    <c:plotArea>
      <c:layout/>
      <c:barChart>
        <c:barDir val="col"/>
        <c:grouping val="clustered"/>
        <c:varyColors val="0"/>
        <c:ser>
          <c:idx val="0"/>
          <c:order val="0"/>
          <c:tx>
            <c:v>NUMBER IN GROUP</c:v>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er>
        <c:ser>
          <c:idx val="2"/>
          <c:order val="1"/>
          <c:tx>
            <c:v>AVG DX AGE OF GROUP</c:v>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er>
        <c:axId val="42348513"/>
        <c:axId val="45592298"/>
      </c:barChart>
      <c:catAx>
        <c:axId val="42348513"/>
        <c:scaling>
          <c:orientation val="minMax"/>
        </c:scaling>
        <c:axPos val="b"/>
        <c:title>
          <c:tx>
            <c:rich>
              <a:bodyPr vert="horz" rot="0" anchor="ctr"/>
              <a:lstStyle/>
              <a:p>
                <a:pPr algn="ctr">
                  <a:defRPr/>
                </a:pPr>
                <a:r>
                  <a:rPr lang="en-US" cap="none" sz="100" b="1" i="0" u="none" baseline="0">
                    <a:latin typeface="Arial"/>
                    <a:ea typeface="Arial"/>
                    <a:cs typeface="Arial"/>
                  </a:rPr>
                  <a:t>SURVIVAL YEARS (SINCE DX)</a:t>
                </a:r>
              </a:p>
            </c:rich>
          </c:tx>
          <c:layout/>
          <c:overlay val="0"/>
          <c:spPr>
            <a:noFill/>
            <a:ln>
              <a:noFill/>
            </a:ln>
          </c:spPr>
        </c:title>
        <c:delete val="0"/>
        <c:numFmt formatCode="General" sourceLinked="1"/>
        <c:majorTickMark val="out"/>
        <c:minorTickMark val="none"/>
        <c:tickLblPos val="nextTo"/>
        <c:crossAx val="45592298"/>
        <c:crosses val="autoZero"/>
        <c:auto val="1"/>
        <c:lblOffset val="100"/>
        <c:noMultiLvlLbl val="0"/>
      </c:catAx>
      <c:valAx>
        <c:axId val="45592298"/>
        <c:scaling>
          <c:orientation val="minMax"/>
          <c:max val="60"/>
        </c:scaling>
        <c:axPos val="l"/>
        <c:title>
          <c:tx>
            <c:rich>
              <a:bodyPr vert="horz" rot="-5400000" anchor="ctr"/>
              <a:lstStyle/>
              <a:p>
                <a:pPr algn="ctr">
                  <a:defRPr/>
                </a:pPr>
                <a:r>
                  <a:rPr lang="en-US" cap="none" sz="100" b="1" i="0" u="none" baseline="0">
                    <a:latin typeface="Arial"/>
                    <a:ea typeface="Arial"/>
                    <a:cs typeface="Arial"/>
                  </a:rPr>
                  <a:t>AGE OR NUMBER</a:t>
                </a:r>
              </a:p>
            </c:rich>
          </c:tx>
          <c:layout/>
          <c:overlay val="0"/>
          <c:spPr>
            <a:noFill/>
            <a:ln>
              <a:noFill/>
            </a:ln>
          </c:spPr>
        </c:title>
        <c:majorGridlines>
          <c:spPr>
            <a:ln w="3175">
              <a:solidFill>
                <a:srgbClr val="9999FF"/>
              </a:solidFill>
            </a:ln>
          </c:spPr>
        </c:majorGridlines>
        <c:delete val="0"/>
        <c:numFmt formatCode="General" sourceLinked="1"/>
        <c:majorTickMark val="out"/>
        <c:minorTickMark val="none"/>
        <c:tickLblPos val="nextTo"/>
        <c:crossAx val="42348513"/>
        <c:crossesAt val="1"/>
        <c:crossBetween val="between"/>
        <c:dispUnits/>
      </c:valAx>
      <c:spPr>
        <a:solidFill>
          <a:srgbClr val="CCFFFF"/>
        </a:solidFill>
        <a:ln w="12700">
          <a:solidFill>
            <a:srgbClr val="808080"/>
          </a:solidFill>
        </a:ln>
      </c:spPr>
    </c:plotArea>
    <c:legend>
      <c:legendPos val="b"/>
      <c:layout/>
      <c:overlay val="0"/>
      <c:spPr>
        <a:ln w="3175">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25</xdr:row>
      <xdr:rowOff>133350</xdr:rowOff>
    </xdr:from>
    <xdr:to>
      <xdr:col>22</xdr:col>
      <xdr:colOff>0</xdr:colOff>
      <xdr:row>40</xdr:row>
      <xdr:rowOff>0</xdr:rowOff>
    </xdr:to>
    <xdr:graphicFrame>
      <xdr:nvGraphicFramePr>
        <xdr:cNvPr id="1" name="Chart 581"/>
        <xdr:cNvGraphicFramePr/>
      </xdr:nvGraphicFramePr>
      <xdr:xfrm>
        <a:off x="8343900" y="4295775"/>
        <a:ext cx="0" cy="2295525"/>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6</xdr:row>
      <xdr:rowOff>114300</xdr:rowOff>
    </xdr:from>
    <xdr:to>
      <xdr:col>22</xdr:col>
      <xdr:colOff>0</xdr:colOff>
      <xdr:row>25</xdr:row>
      <xdr:rowOff>9525</xdr:rowOff>
    </xdr:to>
    <xdr:graphicFrame>
      <xdr:nvGraphicFramePr>
        <xdr:cNvPr id="2" name="Chart 582"/>
        <xdr:cNvGraphicFramePr/>
      </xdr:nvGraphicFramePr>
      <xdr:xfrm>
        <a:off x="8343900" y="1200150"/>
        <a:ext cx="0" cy="2971800"/>
      </xdr:xfrm>
      <a:graphic>
        <a:graphicData uri="http://schemas.openxmlformats.org/drawingml/2006/chart">
          <c:chart xmlns:c="http://schemas.openxmlformats.org/drawingml/2006/chart" r:id="rId2"/>
        </a:graphicData>
      </a:graphic>
    </xdr:graphicFrame>
    <xdr:clientData/>
  </xdr:twoCellAnchor>
  <xdr:twoCellAnchor>
    <xdr:from>
      <xdr:col>22</xdr:col>
      <xdr:colOff>0</xdr:colOff>
      <xdr:row>40</xdr:row>
      <xdr:rowOff>0</xdr:rowOff>
    </xdr:from>
    <xdr:to>
      <xdr:col>22</xdr:col>
      <xdr:colOff>0</xdr:colOff>
      <xdr:row>55</xdr:row>
      <xdr:rowOff>85725</xdr:rowOff>
    </xdr:to>
    <xdr:graphicFrame>
      <xdr:nvGraphicFramePr>
        <xdr:cNvPr id="3" name="Chart 583"/>
        <xdr:cNvGraphicFramePr/>
      </xdr:nvGraphicFramePr>
      <xdr:xfrm>
        <a:off x="8343900" y="6591300"/>
        <a:ext cx="0" cy="2514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jobe@comcast.net"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4"/>
  <sheetViews>
    <sheetView tabSelected="1" zoomScale="85" zoomScaleNormal="85" workbookViewId="0" topLeftCell="A1">
      <pane ySplit="7" topLeftCell="BM77" activePane="bottomLeft" state="frozen"/>
      <selection pane="topLeft" activeCell="D1" sqref="D1"/>
      <selection pane="bottomLeft" activeCell="C170" sqref="C170"/>
    </sheetView>
  </sheetViews>
  <sheetFormatPr defaultColWidth="9.140625" defaultRowHeight="12.75"/>
  <cols>
    <col min="1" max="1" width="10.57421875" style="1" customWidth="1"/>
    <col min="2" max="2" width="25.00390625" style="0" customWidth="1"/>
    <col min="3" max="3" width="4.421875" style="1" customWidth="1"/>
    <col min="4" max="4" width="6.8515625" style="1" customWidth="1"/>
    <col min="5" max="5" width="5.00390625" style="1" customWidth="1"/>
    <col min="6" max="6" width="4.140625" style="2" customWidth="1"/>
    <col min="7" max="7" width="5.57421875" style="0" customWidth="1"/>
    <col min="8" max="8" width="4.28125" style="20" customWidth="1"/>
    <col min="9" max="9" width="5.421875" style="1" customWidth="1"/>
    <col min="10" max="10" width="4.57421875" style="1" customWidth="1"/>
    <col min="11" max="11" width="5.00390625" style="1" customWidth="1"/>
    <col min="12" max="12" width="4.421875" style="1" customWidth="1"/>
    <col min="13" max="13" width="8.7109375" style="1" customWidth="1"/>
    <col min="14" max="14" width="3.140625" style="223" customWidth="1"/>
    <col min="15" max="15" width="3.8515625" style="1" customWidth="1"/>
    <col min="16" max="16" width="3.8515625" style="4" customWidth="1"/>
    <col min="17" max="17" width="4.140625" style="1" customWidth="1"/>
    <col min="18" max="18" width="4.00390625" style="1" customWidth="1"/>
    <col min="19" max="19" width="3.28125" style="1" customWidth="1"/>
    <col min="20" max="20" width="3.00390625" style="1" customWidth="1"/>
    <col min="21" max="21" width="2.8515625" style="1" customWidth="1"/>
    <col min="22" max="22" width="3.00390625" style="17" customWidth="1"/>
    <col min="23" max="23" width="2.8515625" style="1" customWidth="1"/>
    <col min="24" max="24" width="3.00390625" style="1" customWidth="1"/>
    <col min="25" max="25" width="3.28125" style="1" customWidth="1"/>
    <col min="26" max="26" width="3.421875" style="0" customWidth="1"/>
    <col min="27" max="27" width="5.8515625" style="26" customWidth="1"/>
    <col min="28" max="28" width="8.00390625" style="0" customWidth="1"/>
    <col min="29" max="29" width="7.421875" style="0" customWidth="1"/>
    <col min="36" max="36" width="12.28125" style="0" bestFit="1" customWidth="1"/>
    <col min="37" max="37" width="14.57421875" style="0" customWidth="1"/>
  </cols>
  <sheetData>
    <row r="1" spans="1:27" s="129" customFormat="1" ht="10.5" customHeight="1" thickBot="1">
      <c r="A1" s="130"/>
      <c r="B1" s="131"/>
      <c r="C1" s="130"/>
      <c r="D1" s="130"/>
      <c r="E1" s="130"/>
      <c r="F1" s="131"/>
      <c r="G1" s="131"/>
      <c r="H1" s="132"/>
      <c r="I1" s="130"/>
      <c r="J1" s="133"/>
      <c r="K1" s="134"/>
      <c r="L1" s="135"/>
      <c r="M1" s="136"/>
      <c r="N1" s="234"/>
      <c r="O1" s="137"/>
      <c r="P1" s="137"/>
      <c r="Q1" s="137"/>
      <c r="R1" s="138"/>
      <c r="S1" s="130"/>
      <c r="T1" s="130"/>
      <c r="U1" s="130"/>
      <c r="V1" s="130"/>
      <c r="W1" s="130"/>
      <c r="X1" s="130"/>
      <c r="Y1" s="130"/>
      <c r="Z1" s="131"/>
      <c r="AA1" s="139"/>
    </row>
    <row r="2" spans="1:44" ht="15.75" customHeight="1" thickBot="1">
      <c r="A2" s="302"/>
      <c r="B2" s="303" t="s">
        <v>449</v>
      </c>
      <c r="C2" s="144" t="s">
        <v>431</v>
      </c>
      <c r="D2" s="301"/>
      <c r="E2" s="142"/>
      <c r="F2" s="142"/>
      <c r="G2" s="304"/>
      <c r="H2" s="143"/>
      <c r="I2" s="140" t="s">
        <v>340</v>
      </c>
      <c r="J2" s="141"/>
      <c r="K2" s="141"/>
      <c r="L2" s="141"/>
      <c r="M2" s="145"/>
      <c r="N2" s="241">
        <v>49</v>
      </c>
      <c r="O2" s="144" t="s">
        <v>432</v>
      </c>
      <c r="P2" s="145"/>
      <c r="Q2" s="141"/>
      <c r="R2" s="141"/>
      <c r="S2" s="141"/>
      <c r="T2" s="141"/>
      <c r="U2" s="141"/>
      <c r="V2" s="141"/>
      <c r="W2" s="141"/>
      <c r="X2" s="141"/>
      <c r="Y2" s="141"/>
      <c r="Z2" s="146"/>
      <c r="AA2" s="323" t="s">
        <v>435</v>
      </c>
      <c r="AB2" s="93"/>
      <c r="AC2" s="93"/>
      <c r="AD2" s="93"/>
      <c r="AE2" s="93"/>
      <c r="AF2" s="93"/>
      <c r="AG2" s="93"/>
      <c r="AH2" s="93"/>
      <c r="AI2" s="93"/>
      <c r="AJ2" s="93"/>
      <c r="AK2" s="93"/>
      <c r="AL2" s="93"/>
      <c r="AM2" s="93"/>
      <c r="AN2" s="93"/>
      <c r="AO2" s="93"/>
      <c r="AP2" s="93"/>
      <c r="AQ2" s="93"/>
      <c r="AR2" s="93"/>
    </row>
    <row r="3" spans="1:44" ht="16.5" customHeight="1">
      <c r="A3" s="312" t="s">
        <v>341</v>
      </c>
      <c r="B3" s="326" t="s">
        <v>450</v>
      </c>
      <c r="C3" s="183" t="s">
        <v>343</v>
      </c>
      <c r="H3" s="309"/>
      <c r="I3" s="158"/>
      <c r="J3" s="183"/>
      <c r="K3" s="184"/>
      <c r="L3" s="184"/>
      <c r="M3" s="184"/>
      <c r="N3" s="236" t="s">
        <v>357</v>
      </c>
      <c r="O3" s="239"/>
      <c r="P3" s="147" t="s">
        <v>176</v>
      </c>
      <c r="Q3" s="147" t="s">
        <v>177</v>
      </c>
      <c r="R3" s="147" t="s">
        <v>178</v>
      </c>
      <c r="S3" s="147"/>
      <c r="T3" s="147"/>
      <c r="U3" s="147"/>
      <c r="V3" s="147" t="s">
        <v>179</v>
      </c>
      <c r="W3" s="147"/>
      <c r="X3" s="147" t="s">
        <v>180</v>
      </c>
      <c r="Y3" s="147"/>
      <c r="Z3" s="164"/>
      <c r="AD3" s="93"/>
      <c r="AE3" s="93"/>
      <c r="AF3" s="93"/>
      <c r="AG3" s="93"/>
      <c r="AH3" s="93"/>
      <c r="AI3" s="93"/>
      <c r="AJ3" s="93"/>
      <c r="AK3" s="93"/>
      <c r="AL3" s="93"/>
      <c r="AM3" s="93"/>
      <c r="AN3" s="93"/>
      <c r="AO3" s="93"/>
      <c r="AP3" s="93"/>
      <c r="AQ3" s="93"/>
      <c r="AR3" s="93"/>
    </row>
    <row r="4" spans="1:44" ht="15">
      <c r="A4" s="170" t="s">
        <v>3</v>
      </c>
      <c r="B4" s="311" t="s">
        <v>447</v>
      </c>
      <c r="C4" s="310"/>
      <c r="D4" s="305"/>
      <c r="E4" s="306"/>
      <c r="F4" s="307"/>
      <c r="G4" s="308"/>
      <c r="H4" s="167" t="s">
        <v>309</v>
      </c>
      <c r="I4" s="149"/>
      <c r="J4" s="153"/>
      <c r="K4" s="154"/>
      <c r="L4" s="155"/>
      <c r="M4" s="156"/>
      <c r="N4" s="67" t="s">
        <v>150</v>
      </c>
      <c r="O4" s="239" t="s">
        <v>181</v>
      </c>
      <c r="P4" s="147" t="s">
        <v>181</v>
      </c>
      <c r="Q4" s="147" t="s">
        <v>182</v>
      </c>
      <c r="R4" s="147" t="s">
        <v>183</v>
      </c>
      <c r="S4" s="147" t="s">
        <v>184</v>
      </c>
      <c r="T4" s="147" t="s">
        <v>184</v>
      </c>
      <c r="U4" s="147"/>
      <c r="V4" s="147" t="s">
        <v>185</v>
      </c>
      <c r="W4" s="147" t="s">
        <v>186</v>
      </c>
      <c r="X4" s="147" t="s">
        <v>187</v>
      </c>
      <c r="Y4" s="147" t="s">
        <v>186</v>
      </c>
      <c r="Z4" s="164"/>
      <c r="AA4" s="235" t="s">
        <v>362</v>
      </c>
      <c r="AB4" s="93"/>
      <c r="AE4" s="187"/>
      <c r="AF4" s="187"/>
      <c r="AG4" s="188"/>
      <c r="AH4" s="38"/>
      <c r="AI4" s="93"/>
      <c r="AJ4" s="93"/>
      <c r="AK4" s="93"/>
      <c r="AL4" s="93"/>
      <c r="AM4" s="93"/>
      <c r="AN4" s="93"/>
      <c r="AO4" s="93"/>
      <c r="AP4" s="93"/>
      <c r="AQ4" s="93"/>
      <c r="AR4" s="93"/>
    </row>
    <row r="5" spans="1:44" ht="15">
      <c r="A5" s="171" t="s">
        <v>439</v>
      </c>
      <c r="B5" s="151" t="s">
        <v>311</v>
      </c>
      <c r="C5" s="148" t="s">
        <v>0</v>
      </c>
      <c r="D5" s="148" t="s">
        <v>0</v>
      </c>
      <c r="E5" s="148" t="s">
        <v>296</v>
      </c>
      <c r="F5" s="165" t="s">
        <v>310</v>
      </c>
      <c r="G5" s="165" t="s">
        <v>342</v>
      </c>
      <c r="H5" s="167" t="s">
        <v>310</v>
      </c>
      <c r="I5" s="150" t="s">
        <v>313</v>
      </c>
      <c r="J5" s="130"/>
      <c r="K5" s="130"/>
      <c r="L5" s="155"/>
      <c r="M5" s="155"/>
      <c r="N5" s="237" t="s">
        <v>184</v>
      </c>
      <c r="O5" s="239" t="s">
        <v>176</v>
      </c>
      <c r="P5" s="147" t="s">
        <v>186</v>
      </c>
      <c r="Q5" s="147" t="s">
        <v>183</v>
      </c>
      <c r="R5" s="147" t="s">
        <v>176</v>
      </c>
      <c r="S5" s="147" t="s">
        <v>188</v>
      </c>
      <c r="T5" s="147" t="s">
        <v>150</v>
      </c>
      <c r="U5" s="147" t="s">
        <v>177</v>
      </c>
      <c r="V5" s="147" t="s">
        <v>178</v>
      </c>
      <c r="W5" s="147" t="s">
        <v>179</v>
      </c>
      <c r="X5" s="157" t="s">
        <v>189</v>
      </c>
      <c r="Y5" s="147" t="s">
        <v>184</v>
      </c>
      <c r="Z5" s="152" t="s">
        <v>184</v>
      </c>
      <c r="AA5" s="185" t="s">
        <v>216</v>
      </c>
      <c r="AB5" s="1"/>
      <c r="AC5" s="93"/>
      <c r="AD5" s="93"/>
      <c r="AE5" s="93"/>
      <c r="AF5" s="93"/>
      <c r="AG5" s="93"/>
      <c r="AH5" s="93"/>
      <c r="AI5" s="93"/>
      <c r="AJ5" s="93"/>
      <c r="AK5" s="93"/>
      <c r="AL5" s="93"/>
      <c r="AM5" s="93"/>
      <c r="AN5" s="93"/>
      <c r="AO5" s="93"/>
      <c r="AP5" s="93"/>
      <c r="AQ5" s="93"/>
      <c r="AR5" s="93"/>
    </row>
    <row r="6" spans="1:44" ht="12.75" customHeight="1">
      <c r="A6" s="316">
        <v>2008</v>
      </c>
      <c r="B6" s="151" t="s">
        <v>138</v>
      </c>
      <c r="C6" s="148" t="s">
        <v>2</v>
      </c>
      <c r="D6" s="148" t="s">
        <v>3</v>
      </c>
      <c r="E6" s="148" t="s">
        <v>338</v>
      </c>
      <c r="F6" s="165" t="s">
        <v>339</v>
      </c>
      <c r="G6" s="165" t="s">
        <v>2</v>
      </c>
      <c r="H6" s="167" t="s">
        <v>0</v>
      </c>
      <c r="I6" s="150" t="s">
        <v>316</v>
      </c>
      <c r="J6" s="130"/>
      <c r="K6" s="155"/>
      <c r="L6" s="155"/>
      <c r="M6" s="155"/>
      <c r="N6" s="237" t="s">
        <v>356</v>
      </c>
      <c r="O6" s="239" t="s">
        <v>178</v>
      </c>
      <c r="P6" s="147" t="s">
        <v>184</v>
      </c>
      <c r="Q6" s="147" t="s">
        <v>188</v>
      </c>
      <c r="R6" s="147" t="s">
        <v>179</v>
      </c>
      <c r="S6" s="147" t="s">
        <v>183</v>
      </c>
      <c r="T6" s="147" t="s">
        <v>150</v>
      </c>
      <c r="U6" s="147" t="s">
        <v>184</v>
      </c>
      <c r="V6" s="147" t="s">
        <v>181</v>
      </c>
      <c r="W6" s="147" t="s">
        <v>150</v>
      </c>
      <c r="X6" s="147" t="s">
        <v>190</v>
      </c>
      <c r="Y6" s="147" t="s">
        <v>181</v>
      </c>
      <c r="Z6" s="152" t="s">
        <v>150</v>
      </c>
      <c r="AA6" s="186" t="s">
        <v>360</v>
      </c>
      <c r="AB6" s="93"/>
      <c r="AC6" s="213"/>
      <c r="AD6" s="35"/>
      <c r="AE6" s="35"/>
      <c r="AF6" s="35"/>
      <c r="AG6" s="35"/>
      <c r="AH6" s="35"/>
      <c r="AI6" s="35"/>
      <c r="AJ6" s="93"/>
      <c r="AK6" s="93"/>
      <c r="AL6" s="93"/>
      <c r="AM6" s="93"/>
      <c r="AN6" s="35"/>
      <c r="AO6" s="93"/>
      <c r="AP6" s="93"/>
      <c r="AQ6" s="93"/>
      <c r="AR6" s="93"/>
    </row>
    <row r="7" spans="1:39" ht="12.75" customHeight="1" thickBot="1">
      <c r="A7" s="192" t="s">
        <v>344</v>
      </c>
      <c r="B7" s="190"/>
      <c r="C7" s="159"/>
      <c r="D7" s="159"/>
      <c r="E7" s="159" t="s">
        <v>0</v>
      </c>
      <c r="F7" s="166"/>
      <c r="G7" s="166">
        <f>+A6</f>
        <v>2008</v>
      </c>
      <c r="H7" s="168" t="s">
        <v>2</v>
      </c>
      <c r="I7" s="169" t="s">
        <v>317</v>
      </c>
      <c r="J7" s="160"/>
      <c r="K7" s="161"/>
      <c r="L7" s="160"/>
      <c r="M7" s="160"/>
      <c r="N7" s="238" t="s">
        <v>183</v>
      </c>
      <c r="O7" s="240" t="s">
        <v>185</v>
      </c>
      <c r="P7" s="162" t="s">
        <v>191</v>
      </c>
      <c r="Q7" s="162" t="s">
        <v>187</v>
      </c>
      <c r="R7" s="162" t="s">
        <v>177</v>
      </c>
      <c r="S7" s="162" t="s">
        <v>178</v>
      </c>
      <c r="T7" s="162" t="s">
        <v>178</v>
      </c>
      <c r="U7" s="162" t="s">
        <v>191</v>
      </c>
      <c r="V7" s="162" t="s">
        <v>176</v>
      </c>
      <c r="W7" s="162" t="s">
        <v>181</v>
      </c>
      <c r="X7" s="162" t="s">
        <v>186</v>
      </c>
      <c r="Y7" s="162" t="s">
        <v>181</v>
      </c>
      <c r="Z7" s="163" t="s">
        <v>183</v>
      </c>
      <c r="AA7" s="261" t="s">
        <v>361</v>
      </c>
      <c r="AB7" s="262"/>
      <c r="AC7" s="195"/>
      <c r="AJ7" s="93"/>
      <c r="AK7" s="93"/>
      <c r="AL7" s="93"/>
      <c r="AM7" s="93"/>
    </row>
    <row r="8" spans="1:39" ht="12.75" customHeight="1">
      <c r="A8" s="117">
        <v>1</v>
      </c>
      <c r="B8" s="40" t="s">
        <v>65</v>
      </c>
      <c r="C8" s="7">
        <v>33</v>
      </c>
      <c r="D8" s="7">
        <v>1989</v>
      </c>
      <c r="E8" s="7">
        <f aca="true" t="shared" si="0" ref="E8:E31">+$A$6-D8</f>
        <v>19</v>
      </c>
      <c r="F8" s="7">
        <v>1</v>
      </c>
      <c r="G8" s="7">
        <f aca="true" t="shared" si="1" ref="G8:G33">+C8+$A$6-D8</f>
        <v>52</v>
      </c>
      <c r="H8" s="21">
        <f>SUM(C8)</f>
        <v>33</v>
      </c>
      <c r="I8" s="5">
        <v>0</v>
      </c>
      <c r="J8" s="7">
        <v>13</v>
      </c>
      <c r="K8" s="7"/>
      <c r="L8" s="7"/>
      <c r="M8" s="7">
        <v>16</v>
      </c>
      <c r="N8" s="232">
        <f aca="true" t="shared" si="2" ref="N8:N71">+E8-M8</f>
        <v>3</v>
      </c>
      <c r="O8" s="118">
        <v>1</v>
      </c>
      <c r="P8" s="100">
        <v>1</v>
      </c>
      <c r="Q8" s="118">
        <v>1</v>
      </c>
      <c r="R8" s="118">
        <v>1</v>
      </c>
      <c r="S8" s="118">
        <v>1</v>
      </c>
      <c r="T8" s="118"/>
      <c r="U8" s="118"/>
      <c r="V8" s="118"/>
      <c r="W8" s="118"/>
      <c r="X8" s="118"/>
      <c r="Y8" s="118"/>
      <c r="Z8" s="118"/>
      <c r="AA8" s="7"/>
      <c r="AJ8" s="93"/>
      <c r="AK8" s="93"/>
      <c r="AL8" s="93"/>
      <c r="AM8" s="93"/>
    </row>
    <row r="9" spans="1:39" ht="12.75" customHeight="1">
      <c r="A9" s="117">
        <v>2</v>
      </c>
      <c r="B9" s="40" t="s">
        <v>194</v>
      </c>
      <c r="C9" s="7">
        <v>37</v>
      </c>
      <c r="D9" s="7">
        <v>1992</v>
      </c>
      <c r="E9" s="7">
        <f t="shared" si="0"/>
        <v>16</v>
      </c>
      <c r="F9" s="7">
        <v>1</v>
      </c>
      <c r="G9" s="7">
        <f t="shared" si="1"/>
        <v>53</v>
      </c>
      <c r="H9" s="21">
        <f>SUM(C9)</f>
        <v>37</v>
      </c>
      <c r="I9" s="5">
        <v>0</v>
      </c>
      <c r="J9" s="7">
        <v>3</v>
      </c>
      <c r="K9" s="7">
        <v>6</v>
      </c>
      <c r="L9" s="7">
        <v>7</v>
      </c>
      <c r="M9" s="7">
        <v>15</v>
      </c>
      <c r="N9" s="232">
        <f t="shared" si="2"/>
        <v>1</v>
      </c>
      <c r="O9" s="53">
        <v>1</v>
      </c>
      <c r="P9" s="54"/>
      <c r="Q9" s="53">
        <v>1</v>
      </c>
      <c r="R9" s="53">
        <v>1</v>
      </c>
      <c r="S9" s="53">
        <v>1</v>
      </c>
      <c r="T9" s="55">
        <v>1</v>
      </c>
      <c r="U9" s="53">
        <v>1</v>
      </c>
      <c r="V9" s="53">
        <v>1</v>
      </c>
      <c r="W9" s="55"/>
      <c r="X9" s="56"/>
      <c r="Y9" s="53"/>
      <c r="Z9" s="53"/>
      <c r="AA9" s="7"/>
      <c r="AJ9" s="93"/>
      <c r="AK9" s="93"/>
      <c r="AL9" s="93"/>
      <c r="AM9" s="93"/>
    </row>
    <row r="10" spans="1:39" ht="12.75" customHeight="1">
      <c r="A10" s="117">
        <v>3</v>
      </c>
      <c r="B10" s="14" t="s">
        <v>237</v>
      </c>
      <c r="C10" s="7">
        <v>52</v>
      </c>
      <c r="D10" s="7">
        <v>1993</v>
      </c>
      <c r="E10" s="7">
        <f t="shared" si="0"/>
        <v>15</v>
      </c>
      <c r="F10" s="7">
        <v>1</v>
      </c>
      <c r="G10" s="7">
        <f t="shared" si="1"/>
        <v>67</v>
      </c>
      <c r="H10" s="21">
        <v>52</v>
      </c>
      <c r="I10" s="5">
        <v>0</v>
      </c>
      <c r="J10" s="7">
        <v>10</v>
      </c>
      <c r="K10" s="7"/>
      <c r="L10" s="7"/>
      <c r="M10" s="7">
        <v>13</v>
      </c>
      <c r="N10" s="232">
        <f t="shared" si="2"/>
        <v>2</v>
      </c>
      <c r="O10" s="54">
        <v>1</v>
      </c>
      <c r="P10" s="54"/>
      <c r="Q10" s="54">
        <v>1</v>
      </c>
      <c r="R10" s="54">
        <v>1</v>
      </c>
      <c r="S10" s="54"/>
      <c r="T10" s="60"/>
      <c r="U10" s="53"/>
      <c r="V10" s="53"/>
      <c r="W10" s="53">
        <v>1</v>
      </c>
      <c r="X10" s="53"/>
      <c r="Y10" s="53"/>
      <c r="Z10" s="53"/>
      <c r="AA10" s="7"/>
      <c r="AC10" s="194"/>
      <c r="AJ10" s="93"/>
      <c r="AK10" s="93"/>
      <c r="AL10" s="93"/>
      <c r="AM10" s="93"/>
    </row>
    <row r="11" spans="1:39" s="3" customFormat="1" ht="12.75" customHeight="1">
      <c r="A11" s="117">
        <v>4</v>
      </c>
      <c r="B11" s="40" t="s">
        <v>162</v>
      </c>
      <c r="C11" s="7">
        <v>41</v>
      </c>
      <c r="D11" s="7">
        <v>1994</v>
      </c>
      <c r="E11" s="7">
        <f t="shared" si="0"/>
        <v>14</v>
      </c>
      <c r="F11" s="7" t="s">
        <v>161</v>
      </c>
      <c r="G11" s="7">
        <f t="shared" si="1"/>
        <v>55</v>
      </c>
      <c r="H11" s="21" t="s">
        <v>161</v>
      </c>
      <c r="I11" s="5">
        <v>0</v>
      </c>
      <c r="J11" s="32"/>
      <c r="K11" s="15"/>
      <c r="L11" s="15"/>
      <c r="M11" s="7">
        <v>13</v>
      </c>
      <c r="N11" s="232">
        <f t="shared" si="2"/>
        <v>1</v>
      </c>
      <c r="O11" s="57"/>
      <c r="P11" s="54">
        <v>1</v>
      </c>
      <c r="Q11" s="54">
        <v>1</v>
      </c>
      <c r="R11" s="57"/>
      <c r="S11" s="57"/>
      <c r="T11" s="109"/>
      <c r="U11" s="57"/>
      <c r="V11" s="57"/>
      <c r="W11" s="53"/>
      <c r="X11" s="57"/>
      <c r="Y11" s="57"/>
      <c r="Z11" s="57"/>
      <c r="AA11" s="7"/>
      <c r="AJ11" s="93"/>
      <c r="AK11" s="93"/>
      <c r="AL11" s="93"/>
      <c r="AM11" s="93"/>
    </row>
    <row r="12" spans="1:39" ht="12.75" customHeight="1">
      <c r="A12" s="117">
        <v>5</v>
      </c>
      <c r="B12" s="40" t="s">
        <v>5</v>
      </c>
      <c r="C12" s="7">
        <v>47</v>
      </c>
      <c r="D12" s="7">
        <v>1994</v>
      </c>
      <c r="E12" s="7">
        <f t="shared" si="0"/>
        <v>14</v>
      </c>
      <c r="F12" s="7"/>
      <c r="G12" s="7">
        <f t="shared" si="1"/>
        <v>61</v>
      </c>
      <c r="H12" s="21"/>
      <c r="I12" s="5">
        <v>0</v>
      </c>
      <c r="J12" s="7">
        <v>2</v>
      </c>
      <c r="K12" s="7">
        <v>3</v>
      </c>
      <c r="L12" s="7"/>
      <c r="M12" s="7">
        <v>13</v>
      </c>
      <c r="N12" s="232">
        <f t="shared" si="2"/>
        <v>1</v>
      </c>
      <c r="O12" s="53">
        <v>1</v>
      </c>
      <c r="P12" s="54"/>
      <c r="Q12" s="53"/>
      <c r="R12" s="53">
        <v>1</v>
      </c>
      <c r="S12" s="53"/>
      <c r="T12" s="55">
        <v>1</v>
      </c>
      <c r="U12" s="53"/>
      <c r="V12" s="53"/>
      <c r="W12" s="55"/>
      <c r="X12" s="53"/>
      <c r="Y12" s="53"/>
      <c r="Z12" s="53"/>
      <c r="AA12" s="7"/>
      <c r="AJ12" s="93"/>
      <c r="AK12" s="93"/>
      <c r="AL12" s="93"/>
      <c r="AM12" s="93"/>
    </row>
    <row r="13" spans="1:39" ht="12.75" customHeight="1">
      <c r="A13" s="117">
        <v>6</v>
      </c>
      <c r="B13" s="281" t="s">
        <v>6</v>
      </c>
      <c r="C13" s="7">
        <v>53</v>
      </c>
      <c r="D13" s="7">
        <v>1994</v>
      </c>
      <c r="E13" s="7">
        <f t="shared" si="0"/>
        <v>14</v>
      </c>
      <c r="F13" s="7"/>
      <c r="G13" s="7">
        <f t="shared" si="1"/>
        <v>67</v>
      </c>
      <c r="H13" s="21"/>
      <c r="I13" s="5">
        <v>0</v>
      </c>
      <c r="J13" s="7">
        <v>1</v>
      </c>
      <c r="K13" s="7">
        <v>4</v>
      </c>
      <c r="L13" s="7">
        <v>5</v>
      </c>
      <c r="M13" s="7">
        <v>13</v>
      </c>
      <c r="N13" s="232">
        <f t="shared" si="2"/>
        <v>1</v>
      </c>
      <c r="O13" s="53">
        <v>1</v>
      </c>
      <c r="P13" s="54"/>
      <c r="Q13" s="53"/>
      <c r="R13" s="53"/>
      <c r="S13" s="53">
        <v>1</v>
      </c>
      <c r="T13" s="55"/>
      <c r="U13" s="53">
        <v>1</v>
      </c>
      <c r="V13" s="53"/>
      <c r="W13" s="53"/>
      <c r="X13" s="53"/>
      <c r="Y13" s="53"/>
      <c r="Z13" s="53"/>
      <c r="AA13" s="7"/>
      <c r="AJ13" s="93"/>
      <c r="AK13" s="93"/>
      <c r="AL13" s="93"/>
      <c r="AM13" s="93"/>
    </row>
    <row r="14" spans="1:39" s="6" customFormat="1" ht="12.75" customHeight="1">
      <c r="A14" s="117">
        <v>7</v>
      </c>
      <c r="B14" s="281" t="s">
        <v>7</v>
      </c>
      <c r="C14" s="10">
        <v>44</v>
      </c>
      <c r="D14" s="10">
        <v>1994</v>
      </c>
      <c r="E14" s="10">
        <f t="shared" si="0"/>
        <v>14</v>
      </c>
      <c r="F14" s="83"/>
      <c r="G14" s="7">
        <f t="shared" si="1"/>
        <v>58</v>
      </c>
      <c r="H14" s="84"/>
      <c r="I14" s="5">
        <v>0</v>
      </c>
      <c r="J14" s="7">
        <v>2</v>
      </c>
      <c r="K14" s="83"/>
      <c r="L14" s="83"/>
      <c r="M14" s="7">
        <v>13</v>
      </c>
      <c r="N14" s="232">
        <f t="shared" si="2"/>
        <v>1</v>
      </c>
      <c r="O14" s="54">
        <v>1</v>
      </c>
      <c r="P14" s="54"/>
      <c r="Q14" s="54"/>
      <c r="R14" s="54">
        <v>1</v>
      </c>
      <c r="S14" s="60">
        <v>1</v>
      </c>
      <c r="T14" s="60"/>
      <c r="U14" s="54">
        <v>1</v>
      </c>
      <c r="V14" s="54"/>
      <c r="W14" s="55"/>
      <c r="X14" s="54"/>
      <c r="Y14" s="54"/>
      <c r="Z14" s="54"/>
      <c r="AA14" s="10"/>
      <c r="AJ14" s="93"/>
      <c r="AK14" s="93"/>
      <c r="AL14" s="93"/>
      <c r="AM14" s="93"/>
    </row>
    <row r="15" spans="1:39" s="6" customFormat="1" ht="12.75" customHeight="1">
      <c r="A15" s="117">
        <v>8</v>
      </c>
      <c r="B15" s="281" t="s">
        <v>8</v>
      </c>
      <c r="C15" s="7">
        <v>57</v>
      </c>
      <c r="D15" s="7">
        <v>1994</v>
      </c>
      <c r="E15" s="7">
        <f t="shared" si="0"/>
        <v>14</v>
      </c>
      <c r="F15" s="7">
        <v>5</v>
      </c>
      <c r="G15" s="7">
        <f t="shared" si="1"/>
        <v>71</v>
      </c>
      <c r="H15" s="21">
        <f>AVERAGE(C11:C15)</f>
        <v>48.4</v>
      </c>
      <c r="I15" s="63">
        <v>0</v>
      </c>
      <c r="J15" s="7"/>
      <c r="K15" s="7"/>
      <c r="L15" s="7">
        <v>8</v>
      </c>
      <c r="M15" s="7">
        <v>13</v>
      </c>
      <c r="N15" s="232">
        <f t="shared" si="2"/>
        <v>1</v>
      </c>
      <c r="O15" s="54">
        <v>1</v>
      </c>
      <c r="P15" s="58"/>
      <c r="Q15" s="54">
        <v>1</v>
      </c>
      <c r="R15" s="54">
        <v>1</v>
      </c>
      <c r="S15" s="110"/>
      <c r="T15" s="110"/>
      <c r="U15" s="59"/>
      <c r="V15" s="59"/>
      <c r="W15" s="53"/>
      <c r="X15" s="54"/>
      <c r="Y15" s="54"/>
      <c r="Z15" s="54"/>
      <c r="AA15" s="7"/>
      <c r="AJ15" s="93"/>
      <c r="AK15" s="93"/>
      <c r="AL15" s="93"/>
      <c r="AM15" s="93"/>
    </row>
    <row r="16" spans="1:39" ht="12.75" customHeight="1">
      <c r="A16" s="117">
        <v>9</v>
      </c>
      <c r="B16" s="210" t="s">
        <v>10</v>
      </c>
      <c r="C16" s="12">
        <v>50</v>
      </c>
      <c r="D16" s="12">
        <v>1995</v>
      </c>
      <c r="E16" s="12">
        <f t="shared" si="0"/>
        <v>13</v>
      </c>
      <c r="F16" s="12"/>
      <c r="G16" s="12">
        <f t="shared" si="1"/>
        <v>63</v>
      </c>
      <c r="H16" s="23"/>
      <c r="I16" s="63">
        <v>0</v>
      </c>
      <c r="J16" s="12"/>
      <c r="K16" s="12">
        <v>10</v>
      </c>
      <c r="L16" s="1">
        <v>11</v>
      </c>
      <c r="M16" s="12">
        <v>12</v>
      </c>
      <c r="N16" s="232">
        <f t="shared" si="2"/>
        <v>1</v>
      </c>
      <c r="O16" s="53">
        <v>1</v>
      </c>
      <c r="P16" s="54"/>
      <c r="Q16" s="53">
        <v>1</v>
      </c>
      <c r="R16" s="53">
        <v>1</v>
      </c>
      <c r="S16" s="55">
        <v>1</v>
      </c>
      <c r="T16" s="55">
        <v>1</v>
      </c>
      <c r="U16" s="53">
        <v>1</v>
      </c>
      <c r="V16" s="53"/>
      <c r="W16" s="55"/>
      <c r="X16" s="53">
        <v>1</v>
      </c>
      <c r="Y16" s="53"/>
      <c r="Z16" s="53"/>
      <c r="AA16" s="12"/>
      <c r="AJ16" s="93"/>
      <c r="AK16" s="93"/>
      <c r="AL16" s="93"/>
      <c r="AM16" s="93"/>
    </row>
    <row r="17" spans="1:42" ht="12.75" customHeight="1">
      <c r="A17" s="117">
        <v>10</v>
      </c>
      <c r="B17" s="281" t="s">
        <v>9</v>
      </c>
      <c r="C17" s="7">
        <v>38</v>
      </c>
      <c r="D17" s="7">
        <v>1995</v>
      </c>
      <c r="E17" s="7">
        <f t="shared" si="0"/>
        <v>13</v>
      </c>
      <c r="F17" s="7"/>
      <c r="G17" s="7">
        <f t="shared" si="1"/>
        <v>51</v>
      </c>
      <c r="H17" s="21"/>
      <c r="I17" s="5">
        <v>0</v>
      </c>
      <c r="J17" s="7">
        <v>1</v>
      </c>
      <c r="K17" s="7">
        <v>2</v>
      </c>
      <c r="L17" s="7"/>
      <c r="M17" s="7">
        <v>7</v>
      </c>
      <c r="N17" s="232">
        <f t="shared" si="2"/>
        <v>6</v>
      </c>
      <c r="O17" s="53">
        <v>1</v>
      </c>
      <c r="P17" s="54"/>
      <c r="Q17" s="53"/>
      <c r="R17" s="53"/>
      <c r="S17" s="55"/>
      <c r="T17" s="55"/>
      <c r="U17" s="53"/>
      <c r="V17" s="53"/>
      <c r="W17" s="53"/>
      <c r="X17" s="53"/>
      <c r="Y17" s="53"/>
      <c r="Z17" s="53">
        <v>1</v>
      </c>
      <c r="AA17" s="7"/>
      <c r="AB17" s="93"/>
      <c r="AC17" s="93"/>
      <c r="AD17" s="93"/>
      <c r="AE17" s="93"/>
      <c r="AF17" s="93"/>
      <c r="AG17" s="93"/>
      <c r="AH17" s="93"/>
      <c r="AI17" s="93"/>
      <c r="AJ17" s="93"/>
      <c r="AK17" s="93"/>
      <c r="AL17" s="93"/>
      <c r="AM17" s="93"/>
      <c r="AN17" s="93"/>
      <c r="AO17" s="93"/>
      <c r="AP17" s="93"/>
    </row>
    <row r="18" spans="1:42" ht="12.75" customHeight="1">
      <c r="A18" s="117">
        <v>11</v>
      </c>
      <c r="B18" s="324" t="s">
        <v>11</v>
      </c>
      <c r="C18" s="12">
        <v>65</v>
      </c>
      <c r="D18" s="12">
        <v>1995</v>
      </c>
      <c r="E18" s="12">
        <f t="shared" si="0"/>
        <v>13</v>
      </c>
      <c r="F18" s="12">
        <v>3</v>
      </c>
      <c r="G18" s="12">
        <f t="shared" si="1"/>
        <v>78</v>
      </c>
      <c r="H18" s="23">
        <f>AVERAGE(C16:C18)</f>
        <v>51</v>
      </c>
      <c r="I18" s="63">
        <v>0</v>
      </c>
      <c r="J18" s="12">
        <v>4</v>
      </c>
      <c r="K18" s="12">
        <v>7</v>
      </c>
      <c r="L18" s="12">
        <v>9</v>
      </c>
      <c r="M18" s="12">
        <v>12</v>
      </c>
      <c r="N18" s="232">
        <f t="shared" si="2"/>
        <v>1</v>
      </c>
      <c r="O18" s="55">
        <v>1</v>
      </c>
      <c r="P18" s="54"/>
      <c r="Q18" s="53">
        <v>1</v>
      </c>
      <c r="R18" s="53">
        <v>1</v>
      </c>
      <c r="S18" s="55"/>
      <c r="T18" s="55"/>
      <c r="U18" s="53">
        <v>1</v>
      </c>
      <c r="V18" s="53"/>
      <c r="W18" s="55"/>
      <c r="X18" s="53"/>
      <c r="Y18" s="53"/>
      <c r="Z18" s="53"/>
      <c r="AA18" s="12"/>
      <c r="AB18" s="93"/>
      <c r="AC18" s="93"/>
      <c r="AD18" s="93"/>
      <c r="AE18" s="93"/>
      <c r="AF18" s="93"/>
      <c r="AG18" s="93"/>
      <c r="AH18" s="93"/>
      <c r="AI18" s="93"/>
      <c r="AJ18" s="93"/>
      <c r="AK18" s="93"/>
      <c r="AL18" s="93"/>
      <c r="AM18" s="93"/>
      <c r="AN18" s="93"/>
      <c r="AO18" s="93"/>
      <c r="AP18" s="93"/>
    </row>
    <row r="19" spans="1:42" s="13" customFormat="1" ht="12.75" customHeight="1">
      <c r="A19" s="117">
        <v>12</v>
      </c>
      <c r="B19" s="210" t="s">
        <v>14</v>
      </c>
      <c r="C19" s="12">
        <v>51</v>
      </c>
      <c r="D19" s="12">
        <v>1996</v>
      </c>
      <c r="E19" s="12">
        <f t="shared" si="0"/>
        <v>12</v>
      </c>
      <c r="F19" s="12" t="s">
        <v>161</v>
      </c>
      <c r="G19" s="12">
        <f t="shared" si="1"/>
        <v>63</v>
      </c>
      <c r="H19" s="23" t="s">
        <v>161</v>
      </c>
      <c r="I19" s="63">
        <v>0</v>
      </c>
      <c r="J19" s="12">
        <v>7</v>
      </c>
      <c r="K19" s="12"/>
      <c r="L19" s="12"/>
      <c r="M19" s="12">
        <v>11</v>
      </c>
      <c r="N19" s="232">
        <f t="shared" si="2"/>
        <v>1</v>
      </c>
      <c r="O19" s="55"/>
      <c r="P19" s="60"/>
      <c r="Q19" s="55">
        <v>1</v>
      </c>
      <c r="R19" s="55">
        <v>1</v>
      </c>
      <c r="S19" s="55"/>
      <c r="T19" s="55"/>
      <c r="U19" s="55"/>
      <c r="V19" s="55"/>
      <c r="W19" s="55">
        <v>1</v>
      </c>
      <c r="X19" s="55"/>
      <c r="Y19" s="55"/>
      <c r="Z19" s="55"/>
      <c r="AA19" s="12"/>
      <c r="AB19" s="93"/>
      <c r="AC19" s="93"/>
      <c r="AD19" s="93"/>
      <c r="AE19" s="93"/>
      <c r="AF19" s="93"/>
      <c r="AG19" s="93"/>
      <c r="AH19" s="93"/>
      <c r="AI19" s="93"/>
      <c r="AJ19" s="93"/>
      <c r="AK19" s="93"/>
      <c r="AL19" s="93"/>
      <c r="AM19" s="93"/>
      <c r="AN19" s="93"/>
      <c r="AO19" s="93"/>
      <c r="AP19" s="93"/>
    </row>
    <row r="20" spans="1:42" ht="12.75" customHeight="1">
      <c r="A20" s="117">
        <v>13</v>
      </c>
      <c r="B20" s="40" t="s">
        <v>348</v>
      </c>
      <c r="C20" s="7">
        <v>40</v>
      </c>
      <c r="D20" s="7">
        <v>1996</v>
      </c>
      <c r="E20" s="7">
        <f t="shared" si="0"/>
        <v>12</v>
      </c>
      <c r="F20" s="7"/>
      <c r="G20" s="7">
        <f t="shared" si="1"/>
        <v>52</v>
      </c>
      <c r="H20" s="21"/>
      <c r="I20" s="5">
        <v>0</v>
      </c>
      <c r="J20" s="7">
        <v>4</v>
      </c>
      <c r="K20" s="7">
        <v>6</v>
      </c>
      <c r="L20" s="7">
        <v>7</v>
      </c>
      <c r="M20" s="96">
        <v>12</v>
      </c>
      <c r="N20" s="232">
        <f t="shared" si="2"/>
        <v>0</v>
      </c>
      <c r="O20" s="53">
        <v>1</v>
      </c>
      <c r="P20" s="54"/>
      <c r="Q20" s="53">
        <v>1</v>
      </c>
      <c r="R20" s="53"/>
      <c r="S20" s="55"/>
      <c r="T20" s="60">
        <v>1</v>
      </c>
      <c r="U20" s="53"/>
      <c r="V20" s="53"/>
      <c r="W20" s="55"/>
      <c r="X20" s="53"/>
      <c r="Y20" s="53"/>
      <c r="Z20" s="53"/>
      <c r="AA20" s="7"/>
      <c r="AB20" s="95"/>
      <c r="AC20" s="93"/>
      <c r="AD20" s="93"/>
      <c r="AE20" s="93"/>
      <c r="AF20" s="93"/>
      <c r="AG20" s="93"/>
      <c r="AH20" s="93"/>
      <c r="AI20" s="93"/>
      <c r="AJ20" s="93"/>
      <c r="AK20" s="93"/>
      <c r="AL20" s="93"/>
      <c r="AM20" s="93"/>
      <c r="AN20" s="93"/>
      <c r="AO20" s="93"/>
      <c r="AP20" s="93"/>
    </row>
    <row r="21" spans="1:42" ht="12.75" customHeight="1">
      <c r="A21" s="117">
        <v>14</v>
      </c>
      <c r="B21" s="281" t="s">
        <v>12</v>
      </c>
      <c r="C21" s="7">
        <v>49</v>
      </c>
      <c r="D21" s="7">
        <v>1996</v>
      </c>
      <c r="E21" s="7">
        <f t="shared" si="0"/>
        <v>12</v>
      </c>
      <c r="F21" s="7"/>
      <c r="G21" s="7">
        <f t="shared" si="1"/>
        <v>61</v>
      </c>
      <c r="H21" s="21"/>
      <c r="I21" s="5">
        <v>0</v>
      </c>
      <c r="J21" s="7">
        <v>4</v>
      </c>
      <c r="L21" s="7"/>
      <c r="M21" s="7">
        <v>7</v>
      </c>
      <c r="N21" s="232">
        <f t="shared" si="2"/>
        <v>5</v>
      </c>
      <c r="O21" s="53"/>
      <c r="P21" s="54"/>
      <c r="Q21" s="53">
        <v>1</v>
      </c>
      <c r="R21" s="53">
        <v>1</v>
      </c>
      <c r="S21" s="55"/>
      <c r="T21" s="55"/>
      <c r="U21" s="53"/>
      <c r="V21" s="53"/>
      <c r="W21" s="53"/>
      <c r="X21" s="53"/>
      <c r="Y21" s="53"/>
      <c r="Z21" s="53"/>
      <c r="AA21" s="7"/>
      <c r="AB21" s="93"/>
      <c r="AC21" s="93"/>
      <c r="AD21" s="93"/>
      <c r="AE21" s="93"/>
      <c r="AF21" s="93"/>
      <c r="AG21" s="93"/>
      <c r="AH21" s="93"/>
      <c r="AI21" s="93"/>
      <c r="AJ21" s="93"/>
      <c r="AK21" s="93"/>
      <c r="AL21" s="93"/>
      <c r="AM21" s="93"/>
      <c r="AN21" s="93"/>
      <c r="AO21" s="93"/>
      <c r="AP21" s="93"/>
    </row>
    <row r="22" spans="1:42" s="6" customFormat="1" ht="12.75" customHeight="1">
      <c r="A22" s="117">
        <v>15</v>
      </c>
      <c r="B22" s="281" t="s">
        <v>13</v>
      </c>
      <c r="C22" s="7">
        <v>53</v>
      </c>
      <c r="D22" s="7">
        <v>1996</v>
      </c>
      <c r="E22" s="7">
        <f t="shared" si="0"/>
        <v>12</v>
      </c>
      <c r="F22" s="7">
        <v>4</v>
      </c>
      <c r="G22" s="7">
        <f t="shared" si="1"/>
        <v>65</v>
      </c>
      <c r="H22" s="21">
        <f>AVERAGE(C19:C22)</f>
        <v>48.25</v>
      </c>
      <c r="I22" s="5">
        <v>0</v>
      </c>
      <c r="J22" s="96">
        <v>5</v>
      </c>
      <c r="K22" s="83"/>
      <c r="L22" s="7">
        <v>7</v>
      </c>
      <c r="M22" s="7">
        <v>11</v>
      </c>
      <c r="N22" s="232">
        <f t="shared" si="2"/>
        <v>1</v>
      </c>
      <c r="O22" s="54">
        <v>1</v>
      </c>
      <c r="P22" s="54">
        <v>1</v>
      </c>
      <c r="Q22" s="54">
        <v>1</v>
      </c>
      <c r="R22" s="54">
        <v>1</v>
      </c>
      <c r="S22" s="60">
        <v>1</v>
      </c>
      <c r="T22" s="60"/>
      <c r="U22" s="54"/>
      <c r="V22" s="54"/>
      <c r="W22" s="55"/>
      <c r="X22" s="55">
        <v>1</v>
      </c>
      <c r="Y22" s="54"/>
      <c r="Z22" s="54"/>
      <c r="AA22" s="7"/>
      <c r="AB22" s="95"/>
      <c r="AC22" s="34"/>
      <c r="AD22" s="34"/>
      <c r="AE22" s="34"/>
      <c r="AF22" s="34"/>
      <c r="AG22" s="34"/>
      <c r="AH22" s="34"/>
      <c r="AI22" s="34"/>
      <c r="AJ22" s="93"/>
      <c r="AK22" s="93"/>
      <c r="AL22" s="93"/>
      <c r="AM22" s="93"/>
      <c r="AN22" s="34"/>
      <c r="AO22" s="34"/>
      <c r="AP22" s="34"/>
    </row>
    <row r="23" spans="1:42" ht="12.75" customHeight="1">
      <c r="A23" s="117">
        <v>16</v>
      </c>
      <c r="B23" s="281" t="s">
        <v>15</v>
      </c>
      <c r="C23" s="7">
        <v>56</v>
      </c>
      <c r="D23" s="7">
        <v>1997</v>
      </c>
      <c r="E23" s="7">
        <f t="shared" si="0"/>
        <v>11</v>
      </c>
      <c r="F23" s="7"/>
      <c r="G23" s="7">
        <f t="shared" si="1"/>
        <v>67</v>
      </c>
      <c r="H23" s="21"/>
      <c r="I23" s="5">
        <v>0</v>
      </c>
      <c r="J23" s="7">
        <v>1</v>
      </c>
      <c r="K23" s="7">
        <v>3</v>
      </c>
      <c r="L23" s="7"/>
      <c r="M23" s="7">
        <v>7</v>
      </c>
      <c r="N23" s="232">
        <f t="shared" si="2"/>
        <v>4</v>
      </c>
      <c r="O23" s="53">
        <v>1</v>
      </c>
      <c r="P23" s="54"/>
      <c r="Q23" s="53"/>
      <c r="R23" s="53">
        <v>1</v>
      </c>
      <c r="S23" s="55">
        <v>1</v>
      </c>
      <c r="T23" s="55"/>
      <c r="U23" s="53"/>
      <c r="V23" s="53"/>
      <c r="W23" s="53"/>
      <c r="X23" s="53"/>
      <c r="Y23" s="53"/>
      <c r="Z23" s="53"/>
      <c r="AA23" s="7"/>
      <c r="AB23" s="93"/>
      <c r="AC23" s="34"/>
      <c r="AD23" s="93"/>
      <c r="AE23" s="93"/>
      <c r="AF23" s="93"/>
      <c r="AG23" s="93"/>
      <c r="AH23" s="93"/>
      <c r="AI23" s="93"/>
      <c r="AJ23" s="93"/>
      <c r="AK23" s="93"/>
      <c r="AL23" s="93"/>
      <c r="AM23" s="93"/>
      <c r="AN23" s="93"/>
      <c r="AO23" s="93"/>
      <c r="AP23" s="93"/>
    </row>
    <row r="24" spans="1:42" ht="12.75" customHeight="1">
      <c r="A24" s="117">
        <v>17</v>
      </c>
      <c r="B24" s="281" t="s">
        <v>17</v>
      </c>
      <c r="C24" s="7">
        <v>37</v>
      </c>
      <c r="D24" s="7">
        <v>1997</v>
      </c>
      <c r="E24" s="12">
        <f t="shared" si="0"/>
        <v>11</v>
      </c>
      <c r="F24" s="7"/>
      <c r="G24" s="7">
        <f t="shared" si="1"/>
        <v>48</v>
      </c>
      <c r="H24" s="21"/>
      <c r="I24" s="5">
        <v>0</v>
      </c>
      <c r="J24" s="7"/>
      <c r="K24" s="7"/>
      <c r="L24" s="7"/>
      <c r="M24" s="7">
        <v>10</v>
      </c>
      <c r="N24" s="232">
        <f t="shared" si="2"/>
        <v>1</v>
      </c>
      <c r="O24" s="118"/>
      <c r="P24" s="100">
        <v>1</v>
      </c>
      <c r="Q24" s="118"/>
      <c r="R24" s="118"/>
      <c r="S24" s="119">
        <v>1</v>
      </c>
      <c r="T24" s="119"/>
      <c r="U24" s="118"/>
      <c r="V24" s="118"/>
      <c r="W24" s="118"/>
      <c r="X24" s="118"/>
      <c r="Y24" s="118"/>
      <c r="Z24" s="118"/>
      <c r="AA24" s="7"/>
      <c r="AB24" s="93"/>
      <c r="AC24" s="93"/>
      <c r="AD24" s="93"/>
      <c r="AE24" s="93"/>
      <c r="AF24" s="93"/>
      <c r="AG24" s="93"/>
      <c r="AH24" s="93"/>
      <c r="AI24" s="93"/>
      <c r="AJ24" s="93"/>
      <c r="AK24" s="93"/>
      <c r="AL24" s="93"/>
      <c r="AM24" s="93"/>
      <c r="AN24" s="93"/>
      <c r="AO24" s="93"/>
      <c r="AP24" s="93"/>
    </row>
    <row r="25" spans="1:42" ht="12.75" customHeight="1">
      <c r="A25" s="117">
        <v>18</v>
      </c>
      <c r="B25" s="281" t="s">
        <v>48</v>
      </c>
      <c r="C25" s="7">
        <v>66</v>
      </c>
      <c r="D25" s="7">
        <v>1997</v>
      </c>
      <c r="E25" s="7">
        <f t="shared" si="0"/>
        <v>11</v>
      </c>
      <c r="F25" s="7"/>
      <c r="G25" s="7">
        <f t="shared" si="1"/>
        <v>77</v>
      </c>
      <c r="H25" s="21"/>
      <c r="I25" s="5">
        <v>0</v>
      </c>
      <c r="J25" s="7"/>
      <c r="K25" s="7">
        <v>3</v>
      </c>
      <c r="L25" s="7">
        <v>4</v>
      </c>
      <c r="M25" s="7">
        <v>10</v>
      </c>
      <c r="N25" s="232">
        <f t="shared" si="2"/>
        <v>1</v>
      </c>
      <c r="O25" s="53"/>
      <c r="P25" s="54"/>
      <c r="Q25" s="53"/>
      <c r="R25" s="53">
        <v>1</v>
      </c>
      <c r="S25" s="53"/>
      <c r="T25" s="53"/>
      <c r="U25" s="53"/>
      <c r="V25" s="53"/>
      <c r="W25" s="53"/>
      <c r="X25" s="53"/>
      <c r="Y25" s="53"/>
      <c r="Z25" s="53"/>
      <c r="AA25" s="7"/>
      <c r="AB25" s="93"/>
      <c r="AC25" s="93"/>
      <c r="AD25" s="93"/>
      <c r="AE25" s="93"/>
      <c r="AF25" s="93"/>
      <c r="AG25" s="93"/>
      <c r="AH25" s="93"/>
      <c r="AI25" s="93"/>
      <c r="AJ25" s="93"/>
      <c r="AK25" s="93"/>
      <c r="AL25" s="93"/>
      <c r="AM25" s="93"/>
      <c r="AN25" s="93"/>
      <c r="AO25" s="93"/>
      <c r="AP25" s="93"/>
    </row>
    <row r="26" spans="1:42" ht="12.75" customHeight="1">
      <c r="A26" s="117">
        <v>19</v>
      </c>
      <c r="B26" s="281" t="s">
        <v>18</v>
      </c>
      <c r="C26" s="7">
        <v>52</v>
      </c>
      <c r="D26" s="7">
        <v>1997</v>
      </c>
      <c r="E26" s="12">
        <f t="shared" si="0"/>
        <v>11</v>
      </c>
      <c r="F26" s="7"/>
      <c r="G26" s="7">
        <f t="shared" si="1"/>
        <v>63</v>
      </c>
      <c r="H26" s="21"/>
      <c r="I26" s="5">
        <v>0</v>
      </c>
      <c r="J26" s="7">
        <v>1</v>
      </c>
      <c r="K26" s="7">
        <v>3</v>
      </c>
      <c r="L26" s="7">
        <v>5</v>
      </c>
      <c r="M26" s="7">
        <v>10</v>
      </c>
      <c r="N26" s="232">
        <f t="shared" si="2"/>
        <v>1</v>
      </c>
      <c r="O26" s="53"/>
      <c r="P26" s="54"/>
      <c r="Q26" s="53">
        <v>1</v>
      </c>
      <c r="R26" s="53">
        <v>1</v>
      </c>
      <c r="S26" s="55">
        <v>1</v>
      </c>
      <c r="T26" s="55">
        <v>1</v>
      </c>
      <c r="U26" s="53"/>
      <c r="V26" s="53"/>
      <c r="W26" s="55"/>
      <c r="X26" s="53"/>
      <c r="Y26" s="53"/>
      <c r="Z26" s="53"/>
      <c r="AA26" s="7"/>
      <c r="AB26" s="93"/>
      <c r="AC26" s="93"/>
      <c r="AD26" s="93"/>
      <c r="AE26" s="93"/>
      <c r="AF26" s="93"/>
      <c r="AG26" s="93"/>
      <c r="AH26" s="93"/>
      <c r="AI26" s="93"/>
      <c r="AJ26" s="93"/>
      <c r="AK26" s="93"/>
      <c r="AL26" s="93"/>
      <c r="AM26" s="93"/>
      <c r="AN26" s="93"/>
      <c r="AO26" s="93"/>
      <c r="AP26" s="93"/>
    </row>
    <row r="27" spans="1:42" ht="12.75" customHeight="1">
      <c r="A27" s="117">
        <v>20</v>
      </c>
      <c r="B27" s="281" t="s">
        <v>19</v>
      </c>
      <c r="C27" s="7">
        <v>45</v>
      </c>
      <c r="D27" s="7">
        <v>1997</v>
      </c>
      <c r="E27" s="12">
        <f t="shared" si="0"/>
        <v>11</v>
      </c>
      <c r="F27" s="7"/>
      <c r="G27" s="7">
        <f t="shared" si="1"/>
        <v>56</v>
      </c>
      <c r="H27" s="21"/>
      <c r="I27" s="5">
        <v>0</v>
      </c>
      <c r="J27" s="7">
        <v>2</v>
      </c>
      <c r="K27" s="7">
        <v>4</v>
      </c>
      <c r="L27" s="7"/>
      <c r="M27" s="7">
        <v>10</v>
      </c>
      <c r="N27" s="232">
        <f t="shared" si="2"/>
        <v>1</v>
      </c>
      <c r="O27" s="53">
        <v>1</v>
      </c>
      <c r="P27" s="54"/>
      <c r="Q27" s="53">
        <v>1</v>
      </c>
      <c r="R27" s="53">
        <v>1</v>
      </c>
      <c r="S27" s="55">
        <v>1</v>
      </c>
      <c r="T27" s="55"/>
      <c r="U27" s="53">
        <v>1</v>
      </c>
      <c r="V27" s="53"/>
      <c r="W27" s="53"/>
      <c r="X27" s="53"/>
      <c r="Y27" s="53"/>
      <c r="Z27" s="53"/>
      <c r="AA27" s="7"/>
      <c r="AB27" s="93"/>
      <c r="AC27" s="93"/>
      <c r="AD27" s="93"/>
      <c r="AE27" s="93"/>
      <c r="AF27" s="93"/>
      <c r="AG27" s="93"/>
      <c r="AH27" s="93"/>
      <c r="AI27" s="93"/>
      <c r="AJ27" s="93"/>
      <c r="AK27" s="93"/>
      <c r="AL27" s="93"/>
      <c r="AM27" s="93"/>
      <c r="AN27" s="93"/>
      <c r="AO27" s="93"/>
      <c r="AP27" s="93"/>
    </row>
    <row r="28" spans="1:42" ht="12.75" customHeight="1">
      <c r="A28" s="117">
        <v>21</v>
      </c>
      <c r="B28" s="281" t="s">
        <v>20</v>
      </c>
      <c r="C28" s="7">
        <v>54</v>
      </c>
      <c r="D28" s="7">
        <v>1997</v>
      </c>
      <c r="E28" s="7">
        <f t="shared" si="0"/>
        <v>11</v>
      </c>
      <c r="F28" s="7"/>
      <c r="G28" s="7">
        <f t="shared" si="1"/>
        <v>65</v>
      </c>
      <c r="H28" s="21"/>
      <c r="I28" s="5">
        <v>0</v>
      </c>
      <c r="J28" s="7">
        <v>2</v>
      </c>
      <c r="K28" s="7"/>
      <c r="L28" s="7"/>
      <c r="M28" s="7">
        <v>5</v>
      </c>
      <c r="N28" s="232">
        <f t="shared" si="2"/>
        <v>6</v>
      </c>
      <c r="O28" s="53">
        <v>1</v>
      </c>
      <c r="P28" s="54"/>
      <c r="Q28" s="53">
        <v>1</v>
      </c>
      <c r="R28" s="53"/>
      <c r="S28" s="55">
        <v>1</v>
      </c>
      <c r="T28" s="55"/>
      <c r="U28" s="53"/>
      <c r="V28" s="53"/>
      <c r="W28" s="55"/>
      <c r="X28" s="53"/>
      <c r="Y28" s="53"/>
      <c r="Z28" s="53"/>
      <c r="AA28" s="7"/>
      <c r="AB28" s="93"/>
      <c r="AC28" s="93"/>
      <c r="AD28" s="93"/>
      <c r="AE28" s="93"/>
      <c r="AF28" s="93"/>
      <c r="AG28" s="93"/>
      <c r="AH28" s="93"/>
      <c r="AI28" s="93"/>
      <c r="AJ28" s="93"/>
      <c r="AK28" s="93"/>
      <c r="AL28" s="93"/>
      <c r="AM28" s="93"/>
      <c r="AN28" s="93"/>
      <c r="AO28" s="93"/>
      <c r="AP28" s="93"/>
    </row>
    <row r="29" spans="1:42" ht="12.75" customHeight="1">
      <c r="A29" s="117">
        <v>22</v>
      </c>
      <c r="B29" s="69" t="s">
        <v>173</v>
      </c>
      <c r="C29" s="12">
        <v>67</v>
      </c>
      <c r="D29" s="7">
        <v>1997</v>
      </c>
      <c r="E29" s="7">
        <f t="shared" si="0"/>
        <v>11</v>
      </c>
      <c r="F29" s="7"/>
      <c r="G29" s="7">
        <f t="shared" si="1"/>
        <v>78</v>
      </c>
      <c r="H29" s="21"/>
      <c r="I29" s="5">
        <v>0</v>
      </c>
      <c r="J29" s="7">
        <v>4</v>
      </c>
      <c r="K29" s="7">
        <v>7</v>
      </c>
      <c r="L29" s="7">
        <v>8</v>
      </c>
      <c r="M29" s="108">
        <v>11</v>
      </c>
      <c r="N29" s="232">
        <f t="shared" si="2"/>
        <v>0</v>
      </c>
      <c r="O29" s="53">
        <v>1</v>
      </c>
      <c r="P29" s="54"/>
      <c r="Q29" s="53">
        <v>1</v>
      </c>
      <c r="R29" s="53">
        <v>1</v>
      </c>
      <c r="S29" s="55"/>
      <c r="T29" s="55"/>
      <c r="U29" s="53">
        <v>1</v>
      </c>
      <c r="V29" s="53"/>
      <c r="W29" s="53">
        <v>1</v>
      </c>
      <c r="X29" s="53"/>
      <c r="Y29" s="53"/>
      <c r="Z29" s="53"/>
      <c r="AA29" s="7"/>
      <c r="AB29" s="12"/>
      <c r="AC29" s="93"/>
      <c r="AD29" s="12"/>
      <c r="AE29" s="93"/>
      <c r="AF29" s="93"/>
      <c r="AG29" s="93"/>
      <c r="AH29" s="93"/>
      <c r="AI29" s="93"/>
      <c r="AJ29" s="93"/>
      <c r="AK29" s="93"/>
      <c r="AL29" s="93"/>
      <c r="AM29" s="93"/>
      <c r="AN29" s="93"/>
      <c r="AO29" s="93"/>
      <c r="AP29" s="93"/>
    </row>
    <row r="30" spans="1:42" s="6" customFormat="1" ht="13.5" customHeight="1">
      <c r="A30" s="117">
        <v>23</v>
      </c>
      <c r="B30" s="69" t="s">
        <v>245</v>
      </c>
      <c r="C30" s="10">
        <v>50</v>
      </c>
      <c r="D30" s="7">
        <v>1997</v>
      </c>
      <c r="E30" s="7">
        <f t="shared" si="0"/>
        <v>11</v>
      </c>
      <c r="F30" s="7"/>
      <c r="G30" s="7">
        <f t="shared" si="1"/>
        <v>61</v>
      </c>
      <c r="H30" s="22"/>
      <c r="I30" s="5">
        <v>0</v>
      </c>
      <c r="K30" s="83"/>
      <c r="L30" s="7">
        <v>9</v>
      </c>
      <c r="M30" s="7">
        <v>10</v>
      </c>
      <c r="N30" s="232">
        <f t="shared" si="2"/>
        <v>1</v>
      </c>
      <c r="O30" s="54"/>
      <c r="P30" s="54">
        <v>1</v>
      </c>
      <c r="Q30" s="54">
        <v>1</v>
      </c>
      <c r="R30" s="54"/>
      <c r="S30" s="60"/>
      <c r="T30" s="60"/>
      <c r="U30" s="53"/>
      <c r="V30" s="53"/>
      <c r="W30" s="53"/>
      <c r="X30" s="53"/>
      <c r="Y30" s="53"/>
      <c r="Z30" s="53"/>
      <c r="AA30" s="7"/>
      <c r="AB30" s="95"/>
      <c r="AC30" s="93"/>
      <c r="AD30" s="93"/>
      <c r="AE30" s="93"/>
      <c r="AF30" s="93"/>
      <c r="AG30" s="93"/>
      <c r="AH30" s="93"/>
      <c r="AI30" s="93"/>
      <c r="AJ30" s="93"/>
      <c r="AK30" s="93"/>
      <c r="AL30" s="93"/>
      <c r="AM30" s="93"/>
      <c r="AN30" s="93"/>
      <c r="AO30" s="34"/>
      <c r="AP30" s="34"/>
    </row>
    <row r="31" spans="1:42" s="6" customFormat="1" ht="13.5" customHeight="1">
      <c r="A31" s="117">
        <v>24</v>
      </c>
      <c r="B31" s="14" t="s">
        <v>376</v>
      </c>
      <c r="C31" s="10">
        <v>44</v>
      </c>
      <c r="D31" s="7">
        <v>1997</v>
      </c>
      <c r="E31" s="7">
        <f t="shared" si="0"/>
        <v>11</v>
      </c>
      <c r="F31" s="7"/>
      <c r="G31" s="7">
        <f t="shared" si="1"/>
        <v>55</v>
      </c>
      <c r="H31" s="22"/>
      <c r="I31" s="5">
        <v>0</v>
      </c>
      <c r="J31" s="117">
        <v>1</v>
      </c>
      <c r="K31" s="117">
        <v>3</v>
      </c>
      <c r="L31" s="7">
        <v>5</v>
      </c>
      <c r="M31" s="7">
        <v>10</v>
      </c>
      <c r="N31" s="232">
        <f t="shared" si="2"/>
        <v>1</v>
      </c>
      <c r="O31" s="54">
        <v>1</v>
      </c>
      <c r="P31" s="54"/>
      <c r="Q31" s="54">
        <v>1</v>
      </c>
      <c r="R31" s="54">
        <v>1</v>
      </c>
      <c r="S31" s="60"/>
      <c r="T31" s="60"/>
      <c r="U31" s="53">
        <v>1</v>
      </c>
      <c r="V31" s="53"/>
      <c r="W31" s="53"/>
      <c r="X31" s="53"/>
      <c r="Y31" s="53"/>
      <c r="Z31" s="53">
        <v>1</v>
      </c>
      <c r="AA31" s="7"/>
      <c r="AB31" s="95"/>
      <c r="AC31" s="93"/>
      <c r="AD31" s="93"/>
      <c r="AE31" s="93"/>
      <c r="AF31" s="93"/>
      <c r="AG31" s="93"/>
      <c r="AH31" s="93"/>
      <c r="AI31" s="93"/>
      <c r="AJ31" s="93"/>
      <c r="AK31" s="93"/>
      <c r="AL31" s="93"/>
      <c r="AM31" s="93"/>
      <c r="AN31" s="93"/>
      <c r="AO31" s="34"/>
      <c r="AP31" s="34"/>
    </row>
    <row r="32" spans="1:42" s="6" customFormat="1" ht="11.25" customHeight="1">
      <c r="A32" s="117">
        <v>25</v>
      </c>
      <c r="B32" s="281" t="s">
        <v>145</v>
      </c>
      <c r="C32" s="7">
        <v>51</v>
      </c>
      <c r="D32" s="7">
        <v>1997</v>
      </c>
      <c r="E32" s="7">
        <f aca="true" t="shared" si="3" ref="E32:E66">+$A$6-D32</f>
        <v>11</v>
      </c>
      <c r="F32" s="7"/>
      <c r="G32" s="7">
        <f t="shared" si="1"/>
        <v>62</v>
      </c>
      <c r="H32" s="21"/>
      <c r="I32" s="5">
        <v>0</v>
      </c>
      <c r="J32" s="7">
        <v>4</v>
      </c>
      <c r="K32" s="7">
        <v>5</v>
      </c>
      <c r="M32" s="7">
        <v>6</v>
      </c>
      <c r="N32" s="232">
        <f t="shared" si="2"/>
        <v>5</v>
      </c>
      <c r="O32" s="53">
        <v>1</v>
      </c>
      <c r="P32" s="54"/>
      <c r="Q32" s="53">
        <v>1</v>
      </c>
      <c r="R32" s="53"/>
      <c r="S32" s="55"/>
      <c r="T32" s="55"/>
      <c r="U32" s="53"/>
      <c r="V32" s="53"/>
      <c r="W32" s="55"/>
      <c r="X32" s="53"/>
      <c r="Y32" s="53"/>
      <c r="Z32" s="53"/>
      <c r="AA32" s="7"/>
      <c r="AB32" s="34"/>
      <c r="AC32" s="93"/>
      <c r="AD32" s="34"/>
      <c r="AE32" s="34"/>
      <c r="AF32" s="34"/>
      <c r="AG32" s="34"/>
      <c r="AH32" s="34"/>
      <c r="AI32" s="34"/>
      <c r="AJ32" s="93"/>
      <c r="AK32" s="93"/>
      <c r="AL32" s="93"/>
      <c r="AM32" s="93"/>
      <c r="AN32" s="34"/>
      <c r="AO32" s="34"/>
      <c r="AP32" s="34"/>
    </row>
    <row r="33" spans="1:42" s="6" customFormat="1" ht="12.75">
      <c r="A33" s="117">
        <v>26</v>
      </c>
      <c r="B33" s="281" t="s">
        <v>21</v>
      </c>
      <c r="C33" s="7">
        <v>52</v>
      </c>
      <c r="D33" s="7">
        <v>1997</v>
      </c>
      <c r="E33" s="7">
        <f t="shared" si="3"/>
        <v>11</v>
      </c>
      <c r="F33" s="7"/>
      <c r="G33" s="7">
        <f t="shared" si="1"/>
        <v>63</v>
      </c>
      <c r="H33" s="21"/>
      <c r="I33" s="5">
        <v>0</v>
      </c>
      <c r="J33" s="7">
        <v>5</v>
      </c>
      <c r="K33" s="7">
        <v>6</v>
      </c>
      <c r="L33" s="7">
        <v>7</v>
      </c>
      <c r="M33" s="7">
        <v>8</v>
      </c>
      <c r="N33" s="232">
        <f t="shared" si="2"/>
        <v>3</v>
      </c>
      <c r="O33" s="54"/>
      <c r="P33" s="54"/>
      <c r="Q33" s="54"/>
      <c r="R33" s="54">
        <v>1</v>
      </c>
      <c r="S33" s="60"/>
      <c r="T33" s="60"/>
      <c r="U33" s="54">
        <v>1</v>
      </c>
      <c r="V33" s="54"/>
      <c r="W33" s="53"/>
      <c r="X33" s="54"/>
      <c r="Y33" s="54"/>
      <c r="Z33" s="54"/>
      <c r="AA33" s="7"/>
      <c r="AB33" s="34"/>
      <c r="AC33" s="34"/>
      <c r="AD33" s="34"/>
      <c r="AE33" s="34"/>
      <c r="AF33" s="34"/>
      <c r="AG33" s="34"/>
      <c r="AH33" s="34"/>
      <c r="AI33" s="34"/>
      <c r="AJ33" s="93"/>
      <c r="AK33" s="93"/>
      <c r="AL33" s="93"/>
      <c r="AM33" s="93"/>
      <c r="AN33" s="34"/>
      <c r="AO33" s="34"/>
      <c r="AP33" s="34"/>
    </row>
    <row r="34" spans="1:42" ht="12.75">
      <c r="A34" s="117">
        <v>27</v>
      </c>
      <c r="B34" s="281" t="s">
        <v>22</v>
      </c>
      <c r="C34" s="12">
        <v>65</v>
      </c>
      <c r="D34" s="7">
        <v>1997</v>
      </c>
      <c r="E34" s="7">
        <f t="shared" si="3"/>
        <v>11</v>
      </c>
      <c r="F34" s="7"/>
      <c r="G34" s="7">
        <f aca="true" t="shared" si="4" ref="G34:G65">+C34+$A$6-D34</f>
        <v>76</v>
      </c>
      <c r="H34" s="21"/>
      <c r="I34" s="5">
        <v>0</v>
      </c>
      <c r="J34" s="7">
        <v>2</v>
      </c>
      <c r="K34" s="7">
        <v>3</v>
      </c>
      <c r="L34" s="7">
        <v>5</v>
      </c>
      <c r="M34" s="7">
        <v>11</v>
      </c>
      <c r="N34" s="232">
        <f t="shared" si="2"/>
        <v>0</v>
      </c>
      <c r="O34" s="54">
        <v>1</v>
      </c>
      <c r="P34" s="54"/>
      <c r="Q34" s="54">
        <v>1</v>
      </c>
      <c r="R34" s="54">
        <v>1</v>
      </c>
      <c r="S34" s="60"/>
      <c r="T34" s="60"/>
      <c r="U34" s="54"/>
      <c r="V34" s="54"/>
      <c r="W34" s="55">
        <v>1</v>
      </c>
      <c r="X34" s="54"/>
      <c r="Y34" s="54"/>
      <c r="Z34" s="54"/>
      <c r="AA34" s="7"/>
      <c r="AB34" s="34"/>
      <c r="AC34" s="34"/>
      <c r="AD34" s="34"/>
      <c r="AE34" s="34"/>
      <c r="AF34" s="34"/>
      <c r="AG34" s="34"/>
      <c r="AH34" s="34"/>
      <c r="AI34" s="34"/>
      <c r="AJ34" s="93"/>
      <c r="AK34" s="93"/>
      <c r="AL34" s="93"/>
      <c r="AM34" s="93"/>
      <c r="AN34" s="34"/>
      <c r="AO34" s="93"/>
      <c r="AP34" s="93"/>
    </row>
    <row r="35" spans="1:42" s="6" customFormat="1" ht="12.75">
      <c r="A35" s="117">
        <v>28</v>
      </c>
      <c r="B35" s="281" t="s">
        <v>23</v>
      </c>
      <c r="C35" s="12">
        <v>73</v>
      </c>
      <c r="D35" s="7">
        <v>1997</v>
      </c>
      <c r="E35" s="7">
        <f t="shared" si="3"/>
        <v>11</v>
      </c>
      <c r="F35" s="7"/>
      <c r="G35" s="7">
        <f t="shared" si="4"/>
        <v>84</v>
      </c>
      <c r="H35" s="21"/>
      <c r="I35" s="5">
        <v>0</v>
      </c>
      <c r="J35" s="7"/>
      <c r="K35" s="7"/>
      <c r="L35" s="7">
        <v>8</v>
      </c>
      <c r="M35" s="7">
        <v>9</v>
      </c>
      <c r="N35" s="232">
        <f t="shared" si="2"/>
        <v>2</v>
      </c>
      <c r="O35" s="53">
        <v>1</v>
      </c>
      <c r="P35" s="54"/>
      <c r="Q35" s="53">
        <v>1</v>
      </c>
      <c r="R35" s="53"/>
      <c r="S35" s="55"/>
      <c r="T35" s="55"/>
      <c r="U35" s="53"/>
      <c r="V35" s="53"/>
      <c r="W35" s="55"/>
      <c r="X35" s="53"/>
      <c r="Y35" s="53"/>
      <c r="Z35" s="53"/>
      <c r="AA35" s="7"/>
      <c r="AB35" s="93"/>
      <c r="AC35" s="93"/>
      <c r="AD35" s="93"/>
      <c r="AE35" s="93"/>
      <c r="AF35" s="93"/>
      <c r="AG35" s="93"/>
      <c r="AH35" s="93"/>
      <c r="AI35" s="93"/>
      <c r="AJ35" s="93"/>
      <c r="AK35" s="93"/>
      <c r="AL35" s="93"/>
      <c r="AM35" s="93"/>
      <c r="AN35" s="93"/>
      <c r="AO35" s="34"/>
      <c r="AP35" s="34"/>
    </row>
    <row r="36" spans="1:42" s="6" customFormat="1" ht="12.75">
      <c r="A36" s="117">
        <v>29</v>
      </c>
      <c r="B36" s="282" t="s">
        <v>24</v>
      </c>
      <c r="C36" s="7">
        <v>48</v>
      </c>
      <c r="D36" s="7">
        <v>1997</v>
      </c>
      <c r="E36" s="7">
        <f t="shared" si="3"/>
        <v>11</v>
      </c>
      <c r="F36" s="7"/>
      <c r="G36" s="7">
        <f t="shared" si="4"/>
        <v>59</v>
      </c>
      <c r="H36" s="21"/>
      <c r="I36" s="5">
        <v>0</v>
      </c>
      <c r="J36" s="7">
        <v>3</v>
      </c>
      <c r="K36" s="7">
        <v>4</v>
      </c>
      <c r="L36" s="7">
        <v>6</v>
      </c>
      <c r="M36" s="7">
        <v>7</v>
      </c>
      <c r="N36" s="232">
        <f t="shared" si="2"/>
        <v>4</v>
      </c>
      <c r="O36" s="53"/>
      <c r="P36" s="54"/>
      <c r="Q36" s="53">
        <v>1</v>
      </c>
      <c r="R36" s="53">
        <v>1</v>
      </c>
      <c r="S36" s="55">
        <v>1</v>
      </c>
      <c r="T36" s="55"/>
      <c r="U36" s="53">
        <v>1</v>
      </c>
      <c r="V36" s="53"/>
      <c r="W36" s="53"/>
      <c r="X36" s="53"/>
      <c r="Y36" s="53"/>
      <c r="Z36" s="53"/>
      <c r="AA36" s="7"/>
      <c r="AB36" s="34"/>
      <c r="AC36" s="34"/>
      <c r="AD36" s="34"/>
      <c r="AE36" s="34"/>
      <c r="AF36" s="34"/>
      <c r="AG36" s="34"/>
      <c r="AH36" s="34"/>
      <c r="AI36" s="34"/>
      <c r="AJ36" s="93"/>
      <c r="AK36" s="93"/>
      <c r="AL36" s="93"/>
      <c r="AM36" s="93"/>
      <c r="AN36" s="34"/>
      <c r="AO36" s="34"/>
      <c r="AP36" s="34"/>
    </row>
    <row r="37" spans="1:42" ht="12.75">
      <c r="A37" s="117">
        <v>30</v>
      </c>
      <c r="B37" s="282" t="s">
        <v>241</v>
      </c>
      <c r="C37" s="7">
        <v>51</v>
      </c>
      <c r="D37" s="7">
        <v>1997</v>
      </c>
      <c r="E37" s="7">
        <f t="shared" si="3"/>
        <v>11</v>
      </c>
      <c r="F37" s="7"/>
      <c r="G37" s="7">
        <f t="shared" si="4"/>
        <v>62</v>
      </c>
      <c r="H37" s="21"/>
      <c r="I37" s="5">
        <v>0</v>
      </c>
      <c r="J37" s="7">
        <v>1</v>
      </c>
      <c r="K37" s="7">
        <v>2</v>
      </c>
      <c r="L37" s="7">
        <v>9</v>
      </c>
      <c r="M37" s="7">
        <v>10</v>
      </c>
      <c r="N37" s="232">
        <f t="shared" si="2"/>
        <v>1</v>
      </c>
      <c r="O37" s="54">
        <v>1</v>
      </c>
      <c r="P37" s="54"/>
      <c r="Q37" s="54">
        <v>1</v>
      </c>
      <c r="R37" s="54">
        <v>1</v>
      </c>
      <c r="S37" s="60"/>
      <c r="T37" s="60">
        <v>1</v>
      </c>
      <c r="U37" s="54">
        <v>1</v>
      </c>
      <c r="V37" s="54"/>
      <c r="W37" s="55"/>
      <c r="X37" s="54"/>
      <c r="Y37" s="54"/>
      <c r="Z37" s="54"/>
      <c r="AA37" s="7"/>
      <c r="AB37" s="193"/>
      <c r="AC37" s="214"/>
      <c r="AD37" s="12"/>
      <c r="AE37" s="12"/>
      <c r="AF37" s="12"/>
      <c r="AG37" s="12"/>
      <c r="AH37" s="12"/>
      <c r="AI37" s="23"/>
      <c r="AJ37" s="93"/>
      <c r="AK37" s="93"/>
      <c r="AL37" s="93"/>
      <c r="AM37" s="93"/>
      <c r="AN37" s="12"/>
      <c r="AO37" s="93"/>
      <c r="AP37" s="93"/>
    </row>
    <row r="38" spans="1:42" ht="12.75">
      <c r="A38" s="117">
        <v>31</v>
      </c>
      <c r="B38" s="282" t="s">
        <v>365</v>
      </c>
      <c r="C38" s="7">
        <v>54</v>
      </c>
      <c r="D38" s="7">
        <v>1997</v>
      </c>
      <c r="E38" s="7">
        <f t="shared" si="3"/>
        <v>11</v>
      </c>
      <c r="F38" s="7">
        <v>16</v>
      </c>
      <c r="G38" s="7">
        <f t="shared" si="4"/>
        <v>65</v>
      </c>
      <c r="H38" s="21">
        <f>AVERAGE(C23:C38)</f>
        <v>54.0625</v>
      </c>
      <c r="I38" s="5">
        <v>0</v>
      </c>
      <c r="J38" s="7">
        <v>3</v>
      </c>
      <c r="K38" s="7">
        <v>7</v>
      </c>
      <c r="L38" s="7"/>
      <c r="M38" s="7">
        <v>10</v>
      </c>
      <c r="N38" s="232">
        <f t="shared" si="2"/>
        <v>1</v>
      </c>
      <c r="O38" s="54"/>
      <c r="P38" s="98"/>
      <c r="Q38" s="54"/>
      <c r="R38" s="54"/>
      <c r="S38" s="60">
        <v>1</v>
      </c>
      <c r="T38" s="60">
        <v>1</v>
      </c>
      <c r="U38" s="54"/>
      <c r="V38" s="54"/>
      <c r="W38" s="53"/>
      <c r="X38" s="54"/>
      <c r="Y38" s="54"/>
      <c r="Z38" s="54"/>
      <c r="AA38" s="7"/>
      <c r="AB38" s="93"/>
      <c r="AC38" s="93"/>
      <c r="AD38" s="93"/>
      <c r="AE38" s="93"/>
      <c r="AF38" s="93"/>
      <c r="AG38" s="93"/>
      <c r="AH38" s="93"/>
      <c r="AI38" s="93"/>
      <c r="AJ38" s="93"/>
      <c r="AK38" s="93"/>
      <c r="AL38" s="93"/>
      <c r="AM38" s="93"/>
      <c r="AN38" s="93"/>
      <c r="AO38" s="93"/>
      <c r="AP38" s="93"/>
    </row>
    <row r="39" spans="1:42" ht="12.75">
      <c r="A39" s="117">
        <v>32</v>
      </c>
      <c r="B39" s="282" t="s">
        <v>16</v>
      </c>
      <c r="C39" s="7">
        <v>61</v>
      </c>
      <c r="D39" s="7">
        <v>1998</v>
      </c>
      <c r="E39" s="7">
        <f>+$A$6-D39</f>
        <v>10</v>
      </c>
      <c r="F39" s="7"/>
      <c r="G39" s="7">
        <f>+C39+$A$6-D39</f>
        <v>71</v>
      </c>
      <c r="H39" s="21"/>
      <c r="I39" s="5">
        <v>0</v>
      </c>
      <c r="J39" s="7">
        <v>2</v>
      </c>
      <c r="K39" s="7">
        <v>7</v>
      </c>
      <c r="L39" s="7"/>
      <c r="M39" s="7">
        <v>9</v>
      </c>
      <c r="N39" s="232">
        <f t="shared" si="2"/>
        <v>1</v>
      </c>
      <c r="O39" s="54">
        <v>1</v>
      </c>
      <c r="P39" s="98"/>
      <c r="Q39" s="54">
        <v>1</v>
      </c>
      <c r="R39" s="54">
        <v>1</v>
      </c>
      <c r="S39" s="54"/>
      <c r="T39" s="54"/>
      <c r="U39" s="54"/>
      <c r="V39" s="54"/>
      <c r="W39" s="55"/>
      <c r="X39" s="54"/>
      <c r="Y39" s="54"/>
      <c r="Z39" s="54"/>
      <c r="AA39" s="7"/>
      <c r="AB39" s="93"/>
      <c r="AC39" s="93"/>
      <c r="AD39" s="93"/>
      <c r="AE39" s="93"/>
      <c r="AF39" s="93"/>
      <c r="AG39" s="93"/>
      <c r="AH39" s="93"/>
      <c r="AI39" s="93"/>
      <c r="AJ39" s="93"/>
      <c r="AK39" s="93"/>
      <c r="AL39" s="93"/>
      <c r="AM39" s="93"/>
      <c r="AN39" s="93"/>
      <c r="AO39" s="93"/>
      <c r="AP39" s="93"/>
    </row>
    <row r="40" spans="1:42" s="222" customFormat="1" ht="12.75">
      <c r="A40" s="117">
        <v>33</v>
      </c>
      <c r="B40" s="282" t="s">
        <v>355</v>
      </c>
      <c r="C40" s="10">
        <v>57</v>
      </c>
      <c r="D40" s="223">
        <v>1998</v>
      </c>
      <c r="E40" s="223">
        <f>+$A$6-D40</f>
        <v>10</v>
      </c>
      <c r="F40" s="223"/>
      <c r="G40" s="223">
        <f>+C40+$A$6-D40</f>
        <v>67</v>
      </c>
      <c r="H40" s="231"/>
      <c r="I40" s="223">
        <v>0</v>
      </c>
      <c r="J40" s="224"/>
      <c r="K40" s="223"/>
      <c r="L40" s="223">
        <v>8</v>
      </c>
      <c r="M40" s="223">
        <v>9</v>
      </c>
      <c r="N40" s="232">
        <f t="shared" si="2"/>
        <v>1</v>
      </c>
      <c r="O40" s="67">
        <v>1</v>
      </c>
      <c r="P40" s="10"/>
      <c r="Q40" s="67">
        <v>1</v>
      </c>
      <c r="R40" s="227"/>
      <c r="S40" s="227"/>
      <c r="T40" s="227"/>
      <c r="U40" s="227"/>
      <c r="V40" s="227"/>
      <c r="W40" s="227"/>
      <c r="X40" s="227"/>
      <c r="Y40" s="227"/>
      <c r="Z40" s="227"/>
      <c r="AA40" s="10"/>
      <c r="AB40" s="208"/>
      <c r="AC40" s="208"/>
      <c r="AD40" s="208"/>
      <c r="AE40" s="225"/>
      <c r="AF40" s="225"/>
      <c r="AG40" s="225"/>
      <c r="AH40" s="208"/>
      <c r="AI40" s="208"/>
      <c r="AJ40" s="93"/>
      <c r="AK40" s="93"/>
      <c r="AL40" s="93"/>
      <c r="AM40" s="93"/>
      <c r="AN40" s="208"/>
      <c r="AO40" s="226"/>
      <c r="AP40" s="226"/>
    </row>
    <row r="41" spans="1:42" s="8" customFormat="1" ht="12.75">
      <c r="A41" s="117">
        <v>34</v>
      </c>
      <c r="B41" s="282" t="s">
        <v>25</v>
      </c>
      <c r="C41" s="7">
        <v>48</v>
      </c>
      <c r="D41" s="7">
        <v>1998</v>
      </c>
      <c r="E41" s="10">
        <f t="shared" si="3"/>
        <v>10</v>
      </c>
      <c r="F41" s="7"/>
      <c r="G41" s="7">
        <f t="shared" si="4"/>
        <v>58</v>
      </c>
      <c r="H41" s="21"/>
      <c r="I41" s="5">
        <v>0</v>
      </c>
      <c r="J41" s="7">
        <v>1</v>
      </c>
      <c r="K41" s="7"/>
      <c r="L41" s="7">
        <v>6</v>
      </c>
      <c r="M41" s="7">
        <v>9</v>
      </c>
      <c r="N41" s="232">
        <f t="shared" si="2"/>
        <v>1</v>
      </c>
      <c r="O41" s="54">
        <v>1</v>
      </c>
      <c r="P41" s="98"/>
      <c r="Q41" s="54">
        <v>1</v>
      </c>
      <c r="R41" s="54"/>
      <c r="S41" s="60">
        <v>1</v>
      </c>
      <c r="T41" s="60"/>
      <c r="U41" s="54"/>
      <c r="V41" s="54"/>
      <c r="W41" s="54"/>
      <c r="X41" s="54"/>
      <c r="Y41" s="54"/>
      <c r="Z41" s="54">
        <v>1</v>
      </c>
      <c r="AA41" s="7"/>
      <c r="AB41" s="212"/>
      <c r="AC41" s="215"/>
      <c r="AD41" s="215"/>
      <c r="AE41" s="215"/>
      <c r="AF41" s="215"/>
      <c r="AG41" s="215"/>
      <c r="AH41" s="215"/>
      <c r="AI41" s="215"/>
      <c r="AJ41" s="93"/>
      <c r="AK41" s="93"/>
      <c r="AL41" s="93"/>
      <c r="AM41" s="93"/>
      <c r="AN41" s="215"/>
      <c r="AO41" s="208"/>
      <c r="AP41" s="208"/>
    </row>
    <row r="42" spans="1:42" s="8" customFormat="1" ht="12.75">
      <c r="A42" s="117">
        <v>35</v>
      </c>
      <c r="B42" s="282" t="s">
        <v>26</v>
      </c>
      <c r="C42" s="7">
        <v>47</v>
      </c>
      <c r="D42" s="7">
        <v>1998</v>
      </c>
      <c r="E42" s="7">
        <f t="shared" si="3"/>
        <v>10</v>
      </c>
      <c r="F42" s="7"/>
      <c r="G42" s="7">
        <f t="shared" si="4"/>
        <v>57</v>
      </c>
      <c r="H42" s="21"/>
      <c r="I42" s="5">
        <v>0</v>
      </c>
      <c r="J42" s="7">
        <v>1</v>
      </c>
      <c r="K42" s="7">
        <v>2</v>
      </c>
      <c r="L42" s="7">
        <v>3</v>
      </c>
      <c r="M42" s="7">
        <v>4</v>
      </c>
      <c r="N42" s="232">
        <f t="shared" si="2"/>
        <v>6</v>
      </c>
      <c r="O42" s="53">
        <v>1</v>
      </c>
      <c r="P42" s="98"/>
      <c r="Q42" s="53">
        <v>1</v>
      </c>
      <c r="R42" s="53"/>
      <c r="S42" s="55"/>
      <c r="T42" s="55"/>
      <c r="U42" s="53"/>
      <c r="V42" s="53"/>
      <c r="W42" s="55"/>
      <c r="X42" s="53"/>
      <c r="Y42" s="53"/>
      <c r="Z42" s="53"/>
      <c r="AA42" s="7"/>
      <c r="AB42" s="208"/>
      <c r="AC42" s="208"/>
      <c r="AD42" s="208"/>
      <c r="AE42" s="208"/>
      <c r="AF42" s="208"/>
      <c r="AG42" s="208"/>
      <c r="AH42" s="208"/>
      <c r="AI42" s="208"/>
      <c r="AJ42" s="93"/>
      <c r="AK42" s="93"/>
      <c r="AL42" s="93"/>
      <c r="AM42" s="93"/>
      <c r="AN42" s="208"/>
      <c r="AO42" s="208"/>
      <c r="AP42" s="208"/>
    </row>
    <row r="43" spans="1:42" ht="12.75">
      <c r="A43" s="117">
        <v>36</v>
      </c>
      <c r="B43" s="282" t="s">
        <v>27</v>
      </c>
      <c r="C43" s="7">
        <v>50</v>
      </c>
      <c r="D43" s="7">
        <v>1998</v>
      </c>
      <c r="E43" s="7">
        <f t="shared" si="3"/>
        <v>10</v>
      </c>
      <c r="F43" s="7"/>
      <c r="G43" s="7">
        <f t="shared" si="4"/>
        <v>60</v>
      </c>
      <c r="H43" s="21"/>
      <c r="I43" s="5">
        <v>0</v>
      </c>
      <c r="J43" s="7"/>
      <c r="K43" s="7"/>
      <c r="L43" s="7"/>
      <c r="M43" s="7">
        <v>7</v>
      </c>
      <c r="N43" s="232">
        <f t="shared" si="2"/>
        <v>3</v>
      </c>
      <c r="O43" s="61"/>
      <c r="P43" s="228"/>
      <c r="Q43" s="61"/>
      <c r="R43" s="61"/>
      <c r="S43" s="111"/>
      <c r="T43" s="112">
        <v>1</v>
      </c>
      <c r="U43" s="61"/>
      <c r="V43" s="61"/>
      <c r="W43" s="53"/>
      <c r="X43" s="61"/>
      <c r="Y43" s="61"/>
      <c r="Z43" s="61"/>
      <c r="AA43" s="7"/>
      <c r="AB43" s="208"/>
      <c r="AC43" s="208"/>
      <c r="AD43" s="208"/>
      <c r="AE43" s="208"/>
      <c r="AF43" s="208"/>
      <c r="AG43" s="208"/>
      <c r="AH43" s="208"/>
      <c r="AI43" s="208"/>
      <c r="AJ43" s="93"/>
      <c r="AK43" s="93"/>
      <c r="AL43" s="93"/>
      <c r="AM43" s="93"/>
      <c r="AN43" s="208"/>
      <c r="AO43" s="93"/>
      <c r="AP43" s="93"/>
    </row>
    <row r="44" spans="1:42" s="6" customFormat="1" ht="12.75">
      <c r="A44" s="117">
        <v>37</v>
      </c>
      <c r="B44" s="282" t="s">
        <v>240</v>
      </c>
      <c r="C44" s="10">
        <v>54</v>
      </c>
      <c r="D44" s="10">
        <v>1998</v>
      </c>
      <c r="E44" s="10">
        <f t="shared" si="3"/>
        <v>10</v>
      </c>
      <c r="F44" s="7"/>
      <c r="G44" s="10">
        <f t="shared" si="4"/>
        <v>64</v>
      </c>
      <c r="H44" s="64"/>
      <c r="I44" s="5">
        <v>0</v>
      </c>
      <c r="J44" s="7"/>
      <c r="K44" s="7">
        <v>2</v>
      </c>
      <c r="L44" s="7">
        <v>3</v>
      </c>
      <c r="M44" s="7">
        <v>9</v>
      </c>
      <c r="N44" s="232">
        <f t="shared" si="2"/>
        <v>1</v>
      </c>
      <c r="O44" s="54">
        <v>1</v>
      </c>
      <c r="P44" s="98"/>
      <c r="Q44" s="54">
        <v>1</v>
      </c>
      <c r="R44" s="54">
        <v>1</v>
      </c>
      <c r="S44" s="60"/>
      <c r="T44" s="60">
        <v>1</v>
      </c>
      <c r="U44" s="54">
        <v>1</v>
      </c>
      <c r="V44" s="54"/>
      <c r="W44" s="53"/>
      <c r="X44" s="62"/>
      <c r="Y44" s="62"/>
      <c r="Z44" s="62"/>
      <c r="AA44" s="10"/>
      <c r="AB44" s="93"/>
      <c r="AC44" s="93"/>
      <c r="AD44" s="93"/>
      <c r="AE44" s="93"/>
      <c r="AF44" s="93"/>
      <c r="AG44" s="93"/>
      <c r="AH44" s="93"/>
      <c r="AI44" s="93"/>
      <c r="AJ44" s="93"/>
      <c r="AK44" s="93"/>
      <c r="AL44" s="93"/>
      <c r="AM44" s="93"/>
      <c r="AN44" s="93"/>
      <c r="AO44" s="34"/>
      <c r="AP44" s="34"/>
    </row>
    <row r="45" spans="1:42" s="9" customFormat="1" ht="12.75">
      <c r="A45" s="117">
        <v>38</v>
      </c>
      <c r="B45" s="41" t="s">
        <v>28</v>
      </c>
      <c r="C45" s="74">
        <v>69</v>
      </c>
      <c r="D45" s="7">
        <v>1998</v>
      </c>
      <c r="E45" s="7">
        <f t="shared" si="3"/>
        <v>10</v>
      </c>
      <c r="F45" s="7"/>
      <c r="G45" s="7">
        <f t="shared" si="4"/>
        <v>79</v>
      </c>
      <c r="H45" s="21"/>
      <c r="I45" s="5">
        <v>0</v>
      </c>
      <c r="J45" s="7">
        <v>2</v>
      </c>
      <c r="K45" s="7">
        <v>4</v>
      </c>
      <c r="L45" s="7">
        <v>6</v>
      </c>
      <c r="M45" s="7">
        <v>10</v>
      </c>
      <c r="N45" s="232">
        <f t="shared" si="2"/>
        <v>0</v>
      </c>
      <c r="O45" s="62"/>
      <c r="P45" s="62">
        <v>1</v>
      </c>
      <c r="Q45" s="62">
        <v>1</v>
      </c>
      <c r="R45" s="62"/>
      <c r="S45" s="62"/>
      <c r="T45" s="62"/>
      <c r="U45" s="62"/>
      <c r="V45" s="62"/>
      <c r="W45" s="55"/>
      <c r="X45" s="62"/>
      <c r="Y45" s="62"/>
      <c r="Z45" s="62"/>
      <c r="AA45" s="7"/>
      <c r="AB45" s="34"/>
      <c r="AC45" s="34"/>
      <c r="AD45" s="34"/>
      <c r="AE45" s="34"/>
      <c r="AF45" s="34"/>
      <c r="AG45" s="34"/>
      <c r="AH45" s="34"/>
      <c r="AI45" s="34"/>
      <c r="AJ45" s="93"/>
      <c r="AK45" s="93"/>
      <c r="AL45" s="93"/>
      <c r="AM45" s="93"/>
      <c r="AN45" s="34"/>
      <c r="AO45" s="216"/>
      <c r="AP45" s="216"/>
    </row>
    <row r="46" spans="1:42" ht="12.75">
      <c r="A46" s="117">
        <v>39</v>
      </c>
      <c r="B46" s="282" t="s">
        <v>29</v>
      </c>
      <c r="C46" s="12">
        <v>60</v>
      </c>
      <c r="D46" s="7">
        <v>1998</v>
      </c>
      <c r="E46" s="7">
        <f t="shared" si="3"/>
        <v>10</v>
      </c>
      <c r="F46" s="7">
        <v>8</v>
      </c>
      <c r="G46" s="7">
        <f t="shared" si="4"/>
        <v>70</v>
      </c>
      <c r="H46" s="21">
        <f>AVERAGE(C39:C46)</f>
        <v>55.75</v>
      </c>
      <c r="I46" s="5">
        <v>0</v>
      </c>
      <c r="J46" s="7"/>
      <c r="K46" s="7"/>
      <c r="L46" s="7"/>
      <c r="M46" s="7">
        <v>7</v>
      </c>
      <c r="N46" s="232">
        <f t="shared" si="2"/>
        <v>3</v>
      </c>
      <c r="O46" s="53">
        <v>1</v>
      </c>
      <c r="P46" s="54"/>
      <c r="Q46" s="53">
        <v>1</v>
      </c>
      <c r="R46" s="53"/>
      <c r="S46" s="53"/>
      <c r="T46" s="53"/>
      <c r="U46" s="53">
        <v>1</v>
      </c>
      <c r="V46" s="53"/>
      <c r="W46" s="53"/>
      <c r="X46" s="53"/>
      <c r="Y46" s="53"/>
      <c r="Z46" s="53"/>
      <c r="AA46" s="7"/>
      <c r="AB46" s="216"/>
      <c r="AC46" s="216"/>
      <c r="AD46" s="216"/>
      <c r="AE46" s="216"/>
      <c r="AF46" s="216"/>
      <c r="AG46" s="216"/>
      <c r="AH46" s="216"/>
      <c r="AI46" s="216"/>
      <c r="AJ46" s="93"/>
      <c r="AK46" s="93"/>
      <c r="AL46" s="93"/>
      <c r="AM46" s="93"/>
      <c r="AN46" s="216"/>
      <c r="AO46" s="93"/>
      <c r="AP46" s="93"/>
    </row>
    <row r="47" spans="1:42" ht="12.75">
      <c r="A47" s="117">
        <v>40</v>
      </c>
      <c r="B47" s="41" t="s">
        <v>30</v>
      </c>
      <c r="C47" s="7">
        <v>61</v>
      </c>
      <c r="D47" s="7">
        <v>1999</v>
      </c>
      <c r="E47" s="7">
        <f t="shared" si="3"/>
        <v>9</v>
      </c>
      <c r="F47" s="7"/>
      <c r="G47" s="7">
        <f t="shared" si="4"/>
        <v>70</v>
      </c>
      <c r="H47" s="21"/>
      <c r="I47" s="5">
        <v>0</v>
      </c>
      <c r="J47" s="7"/>
      <c r="K47" s="7">
        <v>3</v>
      </c>
      <c r="L47" s="7">
        <v>5</v>
      </c>
      <c r="M47" s="7">
        <v>6</v>
      </c>
      <c r="N47" s="232">
        <f t="shared" si="2"/>
        <v>3</v>
      </c>
      <c r="O47" s="59"/>
      <c r="P47" s="54">
        <v>1</v>
      </c>
      <c r="Q47" s="54">
        <v>1</v>
      </c>
      <c r="R47" s="54">
        <v>1</v>
      </c>
      <c r="S47" s="59"/>
      <c r="T47" s="59"/>
      <c r="U47" s="59"/>
      <c r="V47" s="59"/>
      <c r="W47" s="55"/>
      <c r="X47" s="54"/>
      <c r="Y47" s="54"/>
      <c r="Z47" s="54"/>
      <c r="AA47" s="7"/>
      <c r="AB47" s="93"/>
      <c r="AC47" s="93"/>
      <c r="AD47" s="93"/>
      <c r="AE47" s="93"/>
      <c r="AF47" s="93"/>
      <c r="AG47" s="93"/>
      <c r="AH47" s="93"/>
      <c r="AI47" s="93"/>
      <c r="AJ47" s="93"/>
      <c r="AK47" s="93"/>
      <c r="AL47" s="93"/>
      <c r="AM47" s="93"/>
      <c r="AN47" s="93"/>
      <c r="AO47" s="93"/>
      <c r="AP47" s="93"/>
    </row>
    <row r="48" spans="1:42" s="9" customFormat="1" ht="12.75">
      <c r="A48" s="117">
        <v>41</v>
      </c>
      <c r="B48" s="41" t="s">
        <v>195</v>
      </c>
      <c r="C48" s="7">
        <v>39</v>
      </c>
      <c r="D48" s="7">
        <v>1999</v>
      </c>
      <c r="E48" s="7">
        <f t="shared" si="3"/>
        <v>9</v>
      </c>
      <c r="F48" s="7"/>
      <c r="G48" s="7">
        <f t="shared" si="4"/>
        <v>48</v>
      </c>
      <c r="H48" s="21"/>
      <c r="I48" s="5">
        <v>0</v>
      </c>
      <c r="J48" s="7">
        <v>1</v>
      </c>
      <c r="K48" s="7">
        <v>3</v>
      </c>
      <c r="L48" s="7"/>
      <c r="M48" s="7">
        <v>8</v>
      </c>
      <c r="N48" s="232">
        <f t="shared" si="2"/>
        <v>1</v>
      </c>
      <c r="O48" s="54">
        <v>1</v>
      </c>
      <c r="P48" s="54"/>
      <c r="Q48" s="54">
        <v>1</v>
      </c>
      <c r="R48" s="54"/>
      <c r="S48" s="54">
        <v>1</v>
      </c>
      <c r="T48" s="54"/>
      <c r="U48" s="53"/>
      <c r="V48" s="54"/>
      <c r="W48" s="53"/>
      <c r="X48" s="53"/>
      <c r="Y48" s="53"/>
      <c r="Z48" s="53"/>
      <c r="AA48" s="7"/>
      <c r="AB48" s="93"/>
      <c r="AC48" s="93"/>
      <c r="AD48" s="93"/>
      <c r="AE48" s="93"/>
      <c r="AF48" s="93"/>
      <c r="AG48" s="93"/>
      <c r="AH48" s="93"/>
      <c r="AI48" s="93"/>
      <c r="AJ48" s="93"/>
      <c r="AK48" s="93"/>
      <c r="AL48" s="93"/>
      <c r="AM48" s="93"/>
      <c r="AN48" s="93"/>
      <c r="AO48" s="216"/>
      <c r="AP48" s="216"/>
    </row>
    <row r="49" spans="1:42" ht="12.75">
      <c r="A49" s="117">
        <v>42</v>
      </c>
      <c r="B49" s="40" t="s">
        <v>31</v>
      </c>
      <c r="C49" s="7">
        <v>45</v>
      </c>
      <c r="D49" s="7">
        <v>1999</v>
      </c>
      <c r="E49" s="7">
        <f t="shared" si="3"/>
        <v>9</v>
      </c>
      <c r="F49" s="7"/>
      <c r="G49" s="7">
        <f t="shared" si="4"/>
        <v>54</v>
      </c>
      <c r="H49" s="21"/>
      <c r="I49" s="5">
        <v>0</v>
      </c>
      <c r="J49" s="7"/>
      <c r="K49" s="7"/>
      <c r="L49" s="7"/>
      <c r="M49" s="7">
        <v>6</v>
      </c>
      <c r="N49" s="232">
        <f t="shared" si="2"/>
        <v>3</v>
      </c>
      <c r="O49" s="54"/>
      <c r="P49" s="54"/>
      <c r="Q49" s="54"/>
      <c r="R49" s="54" t="s">
        <v>161</v>
      </c>
      <c r="S49" s="54"/>
      <c r="T49" s="54"/>
      <c r="U49" s="54"/>
      <c r="V49" s="54"/>
      <c r="W49" s="53"/>
      <c r="X49" s="59"/>
      <c r="Y49" s="59"/>
      <c r="Z49" s="54">
        <v>1</v>
      </c>
      <c r="AA49" s="7"/>
      <c r="AB49" s="216"/>
      <c r="AC49" s="216"/>
      <c r="AD49" s="216"/>
      <c r="AE49" s="216"/>
      <c r="AF49" s="216"/>
      <c r="AG49" s="216"/>
      <c r="AH49" s="216"/>
      <c r="AI49" s="216"/>
      <c r="AJ49" s="93"/>
      <c r="AK49" s="93"/>
      <c r="AL49" s="93"/>
      <c r="AM49" s="93"/>
      <c r="AN49" s="216"/>
      <c r="AO49" s="93"/>
      <c r="AP49" s="93"/>
    </row>
    <row r="50" spans="1:42" ht="12.75">
      <c r="A50" s="117">
        <v>43</v>
      </c>
      <c r="B50" s="281" t="s">
        <v>32</v>
      </c>
      <c r="C50" s="12">
        <v>65</v>
      </c>
      <c r="D50" s="7">
        <v>1999</v>
      </c>
      <c r="E50" s="7">
        <f t="shared" si="3"/>
        <v>9</v>
      </c>
      <c r="F50" s="7"/>
      <c r="G50" s="7">
        <f t="shared" si="4"/>
        <v>74</v>
      </c>
      <c r="H50" s="21"/>
      <c r="I50" s="5">
        <v>0</v>
      </c>
      <c r="J50" s="7"/>
      <c r="K50" s="7">
        <v>4</v>
      </c>
      <c r="L50" s="7">
        <v>6</v>
      </c>
      <c r="M50" s="7">
        <v>8</v>
      </c>
      <c r="N50" s="232">
        <f t="shared" si="2"/>
        <v>1</v>
      </c>
      <c r="O50" s="53">
        <v>1</v>
      </c>
      <c r="P50" s="54"/>
      <c r="Q50" s="53">
        <v>1</v>
      </c>
      <c r="R50" s="53"/>
      <c r="S50" s="53"/>
      <c r="T50" s="53">
        <v>1</v>
      </c>
      <c r="U50" s="53">
        <v>1</v>
      </c>
      <c r="V50" s="53"/>
      <c r="W50" s="55"/>
      <c r="X50" s="53"/>
      <c r="Y50" s="53"/>
      <c r="Z50" s="53"/>
      <c r="AA50" s="7"/>
      <c r="AB50" s="93"/>
      <c r="AC50" s="93"/>
      <c r="AD50" s="93"/>
      <c r="AE50" s="93"/>
      <c r="AF50" s="93"/>
      <c r="AG50" s="93"/>
      <c r="AH50" s="93"/>
      <c r="AI50" s="93"/>
      <c r="AJ50" s="93"/>
      <c r="AK50" s="93"/>
      <c r="AL50" s="93"/>
      <c r="AM50" s="93"/>
      <c r="AN50" s="93"/>
      <c r="AO50" s="93"/>
      <c r="AP50" s="93"/>
    </row>
    <row r="51" spans="1:42" s="6" customFormat="1" ht="12.75">
      <c r="A51" s="117">
        <v>44</v>
      </c>
      <c r="B51" s="40" t="s">
        <v>33</v>
      </c>
      <c r="C51" s="7">
        <v>42</v>
      </c>
      <c r="D51" s="7">
        <v>1999</v>
      </c>
      <c r="E51" s="7">
        <f t="shared" si="3"/>
        <v>9</v>
      </c>
      <c r="F51" s="7"/>
      <c r="G51" s="7">
        <f t="shared" si="4"/>
        <v>51</v>
      </c>
      <c r="H51" s="21"/>
      <c r="I51" s="5">
        <v>0</v>
      </c>
      <c r="J51" s="7"/>
      <c r="K51" s="7"/>
      <c r="L51" s="7">
        <v>7</v>
      </c>
      <c r="M51" s="7">
        <v>8</v>
      </c>
      <c r="N51" s="232">
        <f t="shared" si="2"/>
        <v>1</v>
      </c>
      <c r="O51" s="54">
        <v>1</v>
      </c>
      <c r="P51" s="54"/>
      <c r="Q51" s="54">
        <v>1</v>
      </c>
      <c r="R51" s="54">
        <v>1</v>
      </c>
      <c r="S51" s="54">
        <v>1</v>
      </c>
      <c r="T51" s="54"/>
      <c r="U51" s="53">
        <v>1</v>
      </c>
      <c r="V51" s="53"/>
      <c r="W51" s="53">
        <v>1</v>
      </c>
      <c r="X51" s="53">
        <v>1</v>
      </c>
      <c r="Y51" s="53"/>
      <c r="Z51" s="53"/>
      <c r="AA51" s="7"/>
      <c r="AB51" s="93"/>
      <c r="AC51" s="93"/>
      <c r="AD51" s="93"/>
      <c r="AE51" s="93"/>
      <c r="AF51" s="93"/>
      <c r="AG51" s="93"/>
      <c r="AH51" s="93"/>
      <c r="AI51" s="93"/>
      <c r="AJ51" s="93"/>
      <c r="AK51" s="93"/>
      <c r="AL51" s="93"/>
      <c r="AM51" s="93"/>
      <c r="AN51" s="93"/>
      <c r="AO51" s="34"/>
      <c r="AP51" s="34"/>
    </row>
    <row r="52" spans="1:42" ht="12.75">
      <c r="A52" s="117">
        <v>45</v>
      </c>
      <c r="B52" s="325" t="s">
        <v>34</v>
      </c>
      <c r="C52" s="7">
        <v>59</v>
      </c>
      <c r="D52" s="7">
        <v>1999</v>
      </c>
      <c r="E52" s="7">
        <f t="shared" si="3"/>
        <v>9</v>
      </c>
      <c r="F52" s="7"/>
      <c r="G52" s="7">
        <f t="shared" si="4"/>
        <v>68</v>
      </c>
      <c r="H52" s="21"/>
      <c r="I52" s="5">
        <v>0</v>
      </c>
      <c r="J52" s="7">
        <v>1</v>
      </c>
      <c r="K52" s="7"/>
      <c r="L52" s="7">
        <v>7</v>
      </c>
      <c r="M52" s="1">
        <v>9</v>
      </c>
      <c r="N52" s="232">
        <f>+E52-M52</f>
        <v>0</v>
      </c>
      <c r="O52" s="53">
        <v>1</v>
      </c>
      <c r="P52" s="58"/>
      <c r="Q52" s="53">
        <v>1</v>
      </c>
      <c r="R52" s="54" t="s">
        <v>161</v>
      </c>
      <c r="S52" s="59"/>
      <c r="T52" s="59"/>
      <c r="U52" s="53">
        <v>1</v>
      </c>
      <c r="V52" s="59"/>
      <c r="W52" s="53"/>
      <c r="X52" s="59"/>
      <c r="Y52" s="59"/>
      <c r="Z52" s="59"/>
      <c r="AA52" s="7"/>
      <c r="AB52" s="34"/>
      <c r="AC52" s="34"/>
      <c r="AD52" s="34"/>
      <c r="AE52" s="34"/>
      <c r="AF52" s="34"/>
      <c r="AG52" s="34"/>
      <c r="AH52" s="34"/>
      <c r="AI52" s="34"/>
      <c r="AJ52" s="93"/>
      <c r="AK52" s="93"/>
      <c r="AL52" s="93"/>
      <c r="AM52" s="93"/>
      <c r="AN52" s="34"/>
      <c r="AO52" s="93"/>
      <c r="AP52" s="93"/>
    </row>
    <row r="53" spans="1:42" ht="12.75">
      <c r="A53" s="117">
        <v>46</v>
      </c>
      <c r="B53" s="40" t="s">
        <v>428</v>
      </c>
      <c r="C53" s="7">
        <v>54</v>
      </c>
      <c r="D53" s="7">
        <v>1999</v>
      </c>
      <c r="E53" s="7">
        <f t="shared" si="3"/>
        <v>9</v>
      </c>
      <c r="F53" s="7"/>
      <c r="G53" s="7">
        <f t="shared" si="4"/>
        <v>63</v>
      </c>
      <c r="H53" s="21"/>
      <c r="I53" s="5">
        <v>0</v>
      </c>
      <c r="J53" s="7">
        <v>3</v>
      </c>
      <c r="K53" s="7">
        <v>6</v>
      </c>
      <c r="L53" s="7">
        <v>7</v>
      </c>
      <c r="M53" s="7">
        <v>9</v>
      </c>
      <c r="N53" s="232">
        <f t="shared" si="2"/>
        <v>0</v>
      </c>
      <c r="O53" s="53"/>
      <c r="P53" s="54"/>
      <c r="Q53" s="53">
        <v>1</v>
      </c>
      <c r="R53" s="53"/>
      <c r="S53" s="53">
        <v>1</v>
      </c>
      <c r="T53" s="53">
        <v>1</v>
      </c>
      <c r="U53" s="53"/>
      <c r="V53" s="53"/>
      <c r="W53" s="55"/>
      <c r="X53" s="53"/>
      <c r="Y53" s="53"/>
      <c r="Z53" s="53"/>
      <c r="AA53" s="7"/>
      <c r="AB53" s="93"/>
      <c r="AC53" s="93"/>
      <c r="AD53" s="93"/>
      <c r="AE53" s="93"/>
      <c r="AF53" s="93"/>
      <c r="AG53" s="93"/>
      <c r="AH53" s="93"/>
      <c r="AI53" s="93"/>
      <c r="AJ53" s="93"/>
      <c r="AK53" s="93"/>
      <c r="AL53" s="93"/>
      <c r="AM53" s="93"/>
      <c r="AN53" s="93"/>
      <c r="AO53" s="93"/>
      <c r="AP53" s="93"/>
    </row>
    <row r="54" spans="1:42" ht="12.75">
      <c r="A54" s="117">
        <v>47</v>
      </c>
      <c r="B54" s="40" t="s">
        <v>367</v>
      </c>
      <c r="C54" s="7">
        <v>49</v>
      </c>
      <c r="D54" s="7">
        <v>1999</v>
      </c>
      <c r="E54" s="7">
        <f t="shared" si="3"/>
        <v>9</v>
      </c>
      <c r="F54" s="7"/>
      <c r="G54" s="7">
        <f t="shared" si="4"/>
        <v>58</v>
      </c>
      <c r="H54" s="21"/>
      <c r="I54" s="5">
        <v>0</v>
      </c>
      <c r="K54" s="7"/>
      <c r="L54" s="7"/>
      <c r="M54" s="7">
        <v>3</v>
      </c>
      <c r="N54" s="232">
        <f t="shared" si="2"/>
        <v>6</v>
      </c>
      <c r="O54" s="53"/>
      <c r="P54" s="54">
        <v>1</v>
      </c>
      <c r="Q54" s="53">
        <v>1</v>
      </c>
      <c r="R54" s="53"/>
      <c r="S54" s="53">
        <v>1</v>
      </c>
      <c r="T54" s="53"/>
      <c r="U54" s="53"/>
      <c r="V54" s="53"/>
      <c r="W54" s="53"/>
      <c r="X54" s="53"/>
      <c r="Y54" s="53"/>
      <c r="Z54" s="53"/>
      <c r="AA54" s="7"/>
      <c r="AB54" s="93"/>
      <c r="AC54" s="93"/>
      <c r="AD54" s="93"/>
      <c r="AE54" s="93"/>
      <c r="AF54" s="93"/>
      <c r="AG54" s="93"/>
      <c r="AH54" s="93"/>
      <c r="AI54" s="93"/>
      <c r="AJ54" s="93"/>
      <c r="AK54" s="93"/>
      <c r="AL54" s="93"/>
      <c r="AM54" s="93"/>
      <c r="AN54" s="93"/>
      <c r="AO54" s="93"/>
      <c r="AP54" s="93"/>
    </row>
    <row r="55" spans="1:42" ht="12.75">
      <c r="A55" s="117">
        <v>48</v>
      </c>
      <c r="B55" s="40" t="s">
        <v>36</v>
      </c>
      <c r="C55" s="12">
        <v>75</v>
      </c>
      <c r="D55" s="7">
        <v>1999</v>
      </c>
      <c r="E55" s="7">
        <f t="shared" si="3"/>
        <v>9</v>
      </c>
      <c r="F55" s="7"/>
      <c r="G55" s="7">
        <f t="shared" si="4"/>
        <v>84</v>
      </c>
      <c r="H55" s="21"/>
      <c r="I55" s="5">
        <v>0</v>
      </c>
      <c r="K55" s="7"/>
      <c r="L55" s="7"/>
      <c r="M55" s="7">
        <v>3</v>
      </c>
      <c r="N55" s="232">
        <f t="shared" si="2"/>
        <v>6</v>
      </c>
      <c r="O55" s="55"/>
      <c r="P55" s="54"/>
      <c r="Q55" s="53"/>
      <c r="R55" s="54">
        <v>1</v>
      </c>
      <c r="S55" s="53"/>
      <c r="T55" s="53"/>
      <c r="U55" s="53"/>
      <c r="V55" s="53"/>
      <c r="W55" s="53"/>
      <c r="X55" s="53">
        <v>1</v>
      </c>
      <c r="Y55" s="53"/>
      <c r="Z55" s="53"/>
      <c r="AA55" s="7"/>
      <c r="AB55" s="93"/>
      <c r="AC55" s="93"/>
      <c r="AD55" s="93"/>
      <c r="AE55" s="93"/>
      <c r="AF55" s="93"/>
      <c r="AG55" s="93"/>
      <c r="AH55" s="93"/>
      <c r="AI55" s="93"/>
      <c r="AJ55" s="93"/>
      <c r="AK55" s="93"/>
      <c r="AL55" s="93"/>
      <c r="AM55" s="93"/>
      <c r="AN55" s="93"/>
      <c r="AO55" s="93"/>
      <c r="AP55" s="93"/>
    </row>
    <row r="56" spans="1:42" ht="12.75">
      <c r="A56" s="117">
        <v>49</v>
      </c>
      <c r="B56" s="40" t="s">
        <v>38</v>
      </c>
      <c r="C56" s="7">
        <v>63</v>
      </c>
      <c r="D56" s="7">
        <v>1999</v>
      </c>
      <c r="E56" s="7">
        <f t="shared" si="3"/>
        <v>9</v>
      </c>
      <c r="F56" s="7"/>
      <c r="G56" s="7">
        <f t="shared" si="4"/>
        <v>72</v>
      </c>
      <c r="H56" s="21"/>
      <c r="I56" s="5">
        <v>0</v>
      </c>
      <c r="J56" s="7"/>
      <c r="K56" s="7">
        <v>2</v>
      </c>
      <c r="L56" s="7"/>
      <c r="M56" s="7">
        <v>7</v>
      </c>
      <c r="N56" s="232">
        <f t="shared" si="2"/>
        <v>2</v>
      </c>
      <c r="O56" s="53"/>
      <c r="P56" s="54"/>
      <c r="Q56" s="57"/>
      <c r="R56" s="53">
        <v>1</v>
      </c>
      <c r="S56" s="57" t="s">
        <v>161</v>
      </c>
      <c r="T56" s="53"/>
      <c r="U56" s="53"/>
      <c r="V56" s="53"/>
      <c r="W56" s="53"/>
      <c r="X56" s="55">
        <v>1</v>
      </c>
      <c r="Y56" s="55"/>
      <c r="Z56" s="53"/>
      <c r="AA56" s="7"/>
      <c r="AB56" s="93"/>
      <c r="AC56" s="93"/>
      <c r="AD56" s="93"/>
      <c r="AE56" s="93"/>
      <c r="AF56" s="93"/>
      <c r="AG56" s="93"/>
      <c r="AH56" s="93"/>
      <c r="AI56" s="93"/>
      <c r="AJ56" s="93"/>
      <c r="AK56" s="93"/>
      <c r="AL56" s="93"/>
      <c r="AM56" s="93"/>
      <c r="AN56" s="93"/>
      <c r="AO56" s="93"/>
      <c r="AP56" s="93"/>
    </row>
    <row r="57" spans="1:42" ht="12.75">
      <c r="A57" s="117">
        <v>50</v>
      </c>
      <c r="B57" s="40" t="s">
        <v>228</v>
      </c>
      <c r="C57" s="7">
        <v>56</v>
      </c>
      <c r="D57" s="7">
        <v>1999</v>
      </c>
      <c r="E57" s="7">
        <f t="shared" si="3"/>
        <v>9</v>
      </c>
      <c r="F57" s="7"/>
      <c r="G57" s="7">
        <f t="shared" si="4"/>
        <v>65</v>
      </c>
      <c r="H57" s="21"/>
      <c r="I57" s="5">
        <v>0</v>
      </c>
      <c r="J57" s="7"/>
      <c r="K57" s="7"/>
      <c r="L57" s="7"/>
      <c r="M57" s="7">
        <v>8</v>
      </c>
      <c r="N57" s="232">
        <f t="shared" si="2"/>
        <v>1</v>
      </c>
      <c r="O57" s="53">
        <v>1</v>
      </c>
      <c r="P57" s="54"/>
      <c r="Q57" s="53"/>
      <c r="R57" s="53"/>
      <c r="S57" s="53"/>
      <c r="T57" s="53"/>
      <c r="U57" s="53"/>
      <c r="V57" s="53"/>
      <c r="W57" s="55"/>
      <c r="X57" s="53"/>
      <c r="Y57" s="53"/>
      <c r="Z57" s="53"/>
      <c r="AA57" s="7"/>
      <c r="AB57" s="93"/>
      <c r="AC57" s="93"/>
      <c r="AD57" s="93"/>
      <c r="AE57" s="93"/>
      <c r="AF57" s="93"/>
      <c r="AG57" s="93"/>
      <c r="AH57" s="93"/>
      <c r="AI57" s="93"/>
      <c r="AJ57" s="93"/>
      <c r="AK57" s="93"/>
      <c r="AL57" s="93"/>
      <c r="AM57" s="93"/>
      <c r="AN57" s="93"/>
      <c r="AO57" s="93"/>
      <c r="AP57" s="93"/>
    </row>
    <row r="58" spans="1:42" s="6" customFormat="1" ht="12.75">
      <c r="A58" s="117">
        <v>51</v>
      </c>
      <c r="B58" s="40" t="s">
        <v>328</v>
      </c>
      <c r="C58" s="7">
        <v>38</v>
      </c>
      <c r="D58" s="7">
        <v>1999</v>
      </c>
      <c r="E58" s="7">
        <f t="shared" si="3"/>
        <v>9</v>
      </c>
      <c r="F58" s="7"/>
      <c r="G58" s="7">
        <f t="shared" si="4"/>
        <v>47</v>
      </c>
      <c r="H58" s="21"/>
      <c r="I58" s="5">
        <v>0</v>
      </c>
      <c r="J58" s="7">
        <v>1</v>
      </c>
      <c r="K58" s="7">
        <v>2</v>
      </c>
      <c r="M58" s="7">
        <v>3</v>
      </c>
      <c r="N58" s="232">
        <f t="shared" si="2"/>
        <v>6</v>
      </c>
      <c r="O58" s="53">
        <v>1</v>
      </c>
      <c r="P58" s="54"/>
      <c r="Q58" s="53">
        <v>1</v>
      </c>
      <c r="R58" s="53">
        <v>1</v>
      </c>
      <c r="S58" s="53"/>
      <c r="T58" s="53">
        <v>1</v>
      </c>
      <c r="U58" s="53"/>
      <c r="V58" s="53"/>
      <c r="W58" s="53"/>
      <c r="X58" s="53"/>
      <c r="Y58" s="53"/>
      <c r="Z58" s="53"/>
      <c r="AA58" s="7"/>
      <c r="AB58" s="95"/>
      <c r="AC58" s="34"/>
      <c r="AD58" s="34"/>
      <c r="AE58" s="34"/>
      <c r="AF58" s="34"/>
      <c r="AG58" s="34"/>
      <c r="AH58" s="34"/>
      <c r="AI58" s="34"/>
      <c r="AJ58" s="93"/>
      <c r="AK58" s="93"/>
      <c r="AL58" s="93"/>
      <c r="AM58" s="93"/>
      <c r="AN58" s="34"/>
      <c r="AO58" s="34"/>
      <c r="AP58" s="34"/>
    </row>
    <row r="59" spans="1:42" ht="12.75">
      <c r="A59" s="117">
        <v>52</v>
      </c>
      <c r="B59" s="40" t="s">
        <v>214</v>
      </c>
      <c r="C59" s="7">
        <v>56</v>
      </c>
      <c r="D59" s="7">
        <v>1999</v>
      </c>
      <c r="E59" s="7">
        <f t="shared" si="3"/>
        <v>9</v>
      </c>
      <c r="F59" s="7"/>
      <c r="G59" s="7">
        <f t="shared" si="4"/>
        <v>65</v>
      </c>
      <c r="H59" s="21"/>
      <c r="I59" s="5">
        <v>0</v>
      </c>
      <c r="J59" s="7"/>
      <c r="K59" s="7">
        <v>3</v>
      </c>
      <c r="L59" s="7">
        <v>5</v>
      </c>
      <c r="M59" s="7">
        <v>7</v>
      </c>
      <c r="N59" s="232">
        <f t="shared" si="2"/>
        <v>2</v>
      </c>
      <c r="O59" s="54"/>
      <c r="P59" s="54"/>
      <c r="Q59" s="54">
        <v>1</v>
      </c>
      <c r="R59" s="54">
        <v>1</v>
      </c>
      <c r="S59" s="54"/>
      <c r="T59" s="54"/>
      <c r="U59" s="54"/>
      <c r="V59" s="54"/>
      <c r="W59" s="55"/>
      <c r="X59" s="54"/>
      <c r="Y59" s="54"/>
      <c r="Z59" s="55">
        <v>1</v>
      </c>
      <c r="AA59" s="7"/>
      <c r="AB59" s="93"/>
      <c r="AC59" s="93"/>
      <c r="AD59" s="93"/>
      <c r="AE59" s="93"/>
      <c r="AF59" s="93"/>
      <c r="AG59" s="93"/>
      <c r="AH59" s="93"/>
      <c r="AI59" s="93"/>
      <c r="AJ59" s="93"/>
      <c r="AK59" s="93"/>
      <c r="AL59" s="93"/>
      <c r="AM59" s="93"/>
      <c r="AN59" s="93"/>
      <c r="AO59" s="93"/>
      <c r="AP59" s="93"/>
    </row>
    <row r="60" spans="1:42" ht="12.75">
      <c r="A60" s="117">
        <v>53</v>
      </c>
      <c r="B60" s="40" t="s">
        <v>40</v>
      </c>
      <c r="C60" s="7">
        <v>40</v>
      </c>
      <c r="D60" s="7">
        <v>1999</v>
      </c>
      <c r="E60" s="7">
        <f t="shared" si="3"/>
        <v>9</v>
      </c>
      <c r="F60" s="7"/>
      <c r="G60" s="7">
        <f t="shared" si="4"/>
        <v>49</v>
      </c>
      <c r="H60" s="21"/>
      <c r="I60" s="5">
        <v>0</v>
      </c>
      <c r="J60" s="7">
        <v>2</v>
      </c>
      <c r="K60" s="7">
        <v>3</v>
      </c>
      <c r="L60" s="7">
        <v>4</v>
      </c>
      <c r="M60" s="7">
        <v>4</v>
      </c>
      <c r="N60" s="232">
        <f t="shared" si="2"/>
        <v>5</v>
      </c>
      <c r="O60" s="53"/>
      <c r="P60" s="54">
        <v>1</v>
      </c>
      <c r="Q60" s="53">
        <v>1</v>
      </c>
      <c r="R60" s="53">
        <v>1</v>
      </c>
      <c r="S60" s="53">
        <v>1</v>
      </c>
      <c r="T60" s="53"/>
      <c r="U60" s="53"/>
      <c r="V60" s="53"/>
      <c r="W60" s="55"/>
      <c r="X60" s="53"/>
      <c r="Y60" s="53">
        <v>1</v>
      </c>
      <c r="Z60" s="53"/>
      <c r="AA60" s="7"/>
      <c r="AB60" s="93"/>
      <c r="AC60" s="93"/>
      <c r="AD60" s="93"/>
      <c r="AE60" s="93"/>
      <c r="AF60" s="93"/>
      <c r="AG60" s="93"/>
      <c r="AH60" s="93"/>
      <c r="AI60" s="93"/>
      <c r="AJ60" s="93"/>
      <c r="AK60" s="93"/>
      <c r="AL60" s="93"/>
      <c r="AM60" s="93"/>
      <c r="AN60" s="93"/>
      <c r="AO60" s="93"/>
      <c r="AP60" s="93"/>
    </row>
    <row r="61" spans="1:42" ht="12.75">
      <c r="A61" s="117">
        <v>54</v>
      </c>
      <c r="B61" s="40" t="s">
        <v>41</v>
      </c>
      <c r="C61" s="7">
        <v>53</v>
      </c>
      <c r="D61" s="7">
        <v>1999</v>
      </c>
      <c r="E61" s="7">
        <f t="shared" si="3"/>
        <v>9</v>
      </c>
      <c r="F61" s="7"/>
      <c r="G61" s="7">
        <f t="shared" si="4"/>
        <v>62</v>
      </c>
      <c r="H61" s="21"/>
      <c r="I61" s="5">
        <v>0</v>
      </c>
      <c r="J61" s="7">
        <v>1</v>
      </c>
      <c r="K61" s="7"/>
      <c r="L61" s="7"/>
      <c r="M61" s="7">
        <v>7</v>
      </c>
      <c r="N61" s="232">
        <f t="shared" si="2"/>
        <v>2</v>
      </c>
      <c r="O61" s="53"/>
      <c r="P61" s="54"/>
      <c r="Q61" s="53"/>
      <c r="R61" s="53"/>
      <c r="S61" s="53">
        <v>1</v>
      </c>
      <c r="T61" s="53"/>
      <c r="U61" s="53"/>
      <c r="V61" s="53"/>
      <c r="W61" s="55"/>
      <c r="X61" s="53"/>
      <c r="Y61" s="53"/>
      <c r="Z61" s="53"/>
      <c r="AA61" s="7"/>
      <c r="AB61" s="93"/>
      <c r="AC61" s="93"/>
      <c r="AD61" s="93"/>
      <c r="AE61" s="93"/>
      <c r="AF61" s="93"/>
      <c r="AG61" s="93"/>
      <c r="AH61" s="93"/>
      <c r="AI61" s="93"/>
      <c r="AJ61" s="93"/>
      <c r="AK61" s="93"/>
      <c r="AL61" s="93"/>
      <c r="AM61" s="93"/>
      <c r="AN61" s="93"/>
      <c r="AO61" s="93"/>
      <c r="AP61" s="93"/>
    </row>
    <row r="62" spans="1:42" ht="12.75">
      <c r="A62" s="117">
        <v>55</v>
      </c>
      <c r="B62" s="40" t="s">
        <v>42</v>
      </c>
      <c r="C62" s="7">
        <v>63</v>
      </c>
      <c r="D62" s="7">
        <v>1999</v>
      </c>
      <c r="E62" s="7">
        <f t="shared" si="3"/>
        <v>9</v>
      </c>
      <c r="F62" s="7"/>
      <c r="G62" s="7">
        <f t="shared" si="4"/>
        <v>72</v>
      </c>
      <c r="H62" s="21"/>
      <c r="I62" s="5">
        <v>0</v>
      </c>
      <c r="J62" s="7"/>
      <c r="K62" s="7">
        <v>4</v>
      </c>
      <c r="L62" s="7"/>
      <c r="M62" s="7">
        <v>6</v>
      </c>
      <c r="N62" s="232">
        <f t="shared" si="2"/>
        <v>3</v>
      </c>
      <c r="O62" s="53"/>
      <c r="P62" s="54"/>
      <c r="Q62" s="53">
        <v>1</v>
      </c>
      <c r="R62" s="53"/>
      <c r="S62" s="53">
        <v>1</v>
      </c>
      <c r="T62" s="53"/>
      <c r="U62" s="53"/>
      <c r="V62" s="53">
        <v>1</v>
      </c>
      <c r="W62" s="53"/>
      <c r="X62" s="53"/>
      <c r="Y62" s="53"/>
      <c r="Z62" s="53"/>
      <c r="AA62" s="7"/>
      <c r="AB62" s="93"/>
      <c r="AC62" s="93"/>
      <c r="AD62" s="93"/>
      <c r="AE62" s="93"/>
      <c r="AF62" s="93"/>
      <c r="AG62" s="93"/>
      <c r="AH62" s="93"/>
      <c r="AI62" s="93"/>
      <c r="AJ62" s="93"/>
      <c r="AK62" s="93"/>
      <c r="AL62" s="93"/>
      <c r="AM62" s="93"/>
      <c r="AN62" s="93"/>
      <c r="AO62" s="93"/>
      <c r="AP62" s="93"/>
    </row>
    <row r="63" spans="1:42" ht="12.75">
      <c r="A63" s="117">
        <v>56</v>
      </c>
      <c r="B63" s="40" t="s">
        <v>44</v>
      </c>
      <c r="C63" s="7">
        <v>55</v>
      </c>
      <c r="D63" s="7">
        <v>1999</v>
      </c>
      <c r="E63" s="7">
        <f t="shared" si="3"/>
        <v>9</v>
      </c>
      <c r="F63" s="7"/>
      <c r="G63" s="7">
        <f t="shared" si="4"/>
        <v>64</v>
      </c>
      <c r="H63" s="21"/>
      <c r="I63" s="5">
        <v>0</v>
      </c>
      <c r="J63" s="7"/>
      <c r="K63" s="7"/>
      <c r="L63" s="7"/>
      <c r="M63" s="7">
        <v>4</v>
      </c>
      <c r="N63" s="232">
        <f t="shared" si="2"/>
        <v>5</v>
      </c>
      <c r="O63" s="53">
        <v>1</v>
      </c>
      <c r="P63" s="54"/>
      <c r="Q63" s="53"/>
      <c r="R63" s="53"/>
      <c r="S63" s="53"/>
      <c r="T63" s="53"/>
      <c r="U63" s="53"/>
      <c r="V63" s="53"/>
      <c r="W63" s="53"/>
      <c r="X63" s="53"/>
      <c r="Y63" s="53"/>
      <c r="Z63" s="53">
        <v>1</v>
      </c>
      <c r="AA63" s="7"/>
      <c r="AB63" s="93"/>
      <c r="AC63" s="93"/>
      <c r="AD63" s="93"/>
      <c r="AE63" s="93"/>
      <c r="AF63" s="93"/>
      <c r="AG63" s="93"/>
      <c r="AH63" s="93"/>
      <c r="AI63" s="93"/>
      <c r="AJ63" s="93"/>
      <c r="AK63" s="93"/>
      <c r="AL63" s="93"/>
      <c r="AM63" s="93"/>
      <c r="AN63" s="93"/>
      <c r="AO63" s="93"/>
      <c r="AP63" s="93"/>
    </row>
    <row r="64" spans="1:42" ht="12.75">
      <c r="A64" s="117">
        <v>57</v>
      </c>
      <c r="B64" s="281" t="s">
        <v>45</v>
      </c>
      <c r="C64" s="7">
        <v>53</v>
      </c>
      <c r="D64" s="7">
        <v>1999</v>
      </c>
      <c r="E64" s="7">
        <f t="shared" si="3"/>
        <v>9</v>
      </c>
      <c r="F64" s="7"/>
      <c r="G64" s="7">
        <f t="shared" si="4"/>
        <v>62</v>
      </c>
      <c r="H64" s="21"/>
      <c r="I64" s="5">
        <v>0</v>
      </c>
      <c r="J64" s="7"/>
      <c r="K64" s="7"/>
      <c r="L64" s="7">
        <v>6</v>
      </c>
      <c r="M64" s="7">
        <v>8</v>
      </c>
      <c r="N64" s="232">
        <f t="shared" si="2"/>
        <v>1</v>
      </c>
      <c r="O64" s="53"/>
      <c r="P64" s="54"/>
      <c r="Q64" s="53"/>
      <c r="R64" s="53"/>
      <c r="S64" s="53"/>
      <c r="T64" s="53"/>
      <c r="U64" s="53"/>
      <c r="V64" s="53"/>
      <c r="W64" s="55"/>
      <c r="X64" s="53"/>
      <c r="Y64" s="53"/>
      <c r="Z64" s="53">
        <v>1</v>
      </c>
      <c r="AA64" s="7"/>
      <c r="AB64" s="93"/>
      <c r="AC64" s="93"/>
      <c r="AD64" s="93"/>
      <c r="AE64" s="93"/>
      <c r="AF64" s="93"/>
      <c r="AG64" s="93"/>
      <c r="AH64" s="93"/>
      <c r="AI64" s="93"/>
      <c r="AJ64" s="93"/>
      <c r="AK64" s="93"/>
      <c r="AL64" s="93"/>
      <c r="AM64" s="93"/>
      <c r="AN64" s="93"/>
      <c r="AO64" s="93"/>
      <c r="AP64" s="93"/>
    </row>
    <row r="65" spans="1:42" ht="12.75">
      <c r="A65" s="117">
        <v>58</v>
      </c>
      <c r="B65" s="40" t="s">
        <v>46</v>
      </c>
      <c r="C65" s="7">
        <v>44</v>
      </c>
      <c r="D65" s="7">
        <v>1999</v>
      </c>
      <c r="E65" s="7">
        <f t="shared" si="3"/>
        <v>9</v>
      </c>
      <c r="F65" s="7"/>
      <c r="G65" s="7">
        <f t="shared" si="4"/>
        <v>53</v>
      </c>
      <c r="H65" s="38"/>
      <c r="I65" s="5">
        <v>0</v>
      </c>
      <c r="J65" s="7">
        <v>4</v>
      </c>
      <c r="K65" s="7">
        <v>5</v>
      </c>
      <c r="L65" s="7">
        <v>8</v>
      </c>
      <c r="M65" s="1">
        <v>9</v>
      </c>
      <c r="N65" s="232">
        <f t="shared" si="2"/>
        <v>0</v>
      </c>
      <c r="O65" s="53"/>
      <c r="P65" s="54"/>
      <c r="Q65" s="53">
        <v>1</v>
      </c>
      <c r="R65" s="53">
        <v>1</v>
      </c>
      <c r="S65" s="53"/>
      <c r="T65" s="55">
        <v>1</v>
      </c>
      <c r="U65" s="53"/>
      <c r="V65" s="53"/>
      <c r="W65" s="53"/>
      <c r="X65" s="53"/>
      <c r="Y65" s="53"/>
      <c r="Z65" s="53"/>
      <c r="AA65" s="7"/>
      <c r="AB65" s="93"/>
      <c r="AC65" s="93"/>
      <c r="AD65" s="93"/>
      <c r="AE65" s="93"/>
      <c r="AF65" s="93"/>
      <c r="AG65" s="93"/>
      <c r="AH65" s="93"/>
      <c r="AI65" s="93"/>
      <c r="AJ65" s="93"/>
      <c r="AK65" s="93"/>
      <c r="AL65" s="93"/>
      <c r="AM65" s="93"/>
      <c r="AN65" s="93"/>
      <c r="AO65" s="93"/>
      <c r="AP65" s="93"/>
    </row>
    <row r="66" spans="1:42" s="6" customFormat="1" ht="12.75">
      <c r="A66" s="117">
        <v>59</v>
      </c>
      <c r="B66" s="281" t="s">
        <v>392</v>
      </c>
      <c r="C66" s="28">
        <v>55</v>
      </c>
      <c r="D66" s="7">
        <v>1999</v>
      </c>
      <c r="E66" s="7">
        <f t="shared" si="3"/>
        <v>9</v>
      </c>
      <c r="F66" s="7">
        <v>20</v>
      </c>
      <c r="G66" s="28">
        <f>+C66+E66</f>
        <v>64</v>
      </c>
      <c r="H66" s="21">
        <f>AVERAGE(C47:C66)</f>
        <v>53.25</v>
      </c>
      <c r="I66" s="5">
        <v>0</v>
      </c>
      <c r="J66" s="7">
        <v>5</v>
      </c>
      <c r="K66" s="7">
        <v>6</v>
      </c>
      <c r="L66" s="7"/>
      <c r="M66" s="7">
        <v>8</v>
      </c>
      <c r="N66" s="232">
        <f t="shared" si="2"/>
        <v>1</v>
      </c>
      <c r="O66" s="53"/>
      <c r="P66" s="54">
        <v>1</v>
      </c>
      <c r="Q66" s="54">
        <v>1</v>
      </c>
      <c r="R66" s="54"/>
      <c r="S66" s="54"/>
      <c r="T66" s="60">
        <v>1</v>
      </c>
      <c r="U66" s="54"/>
      <c r="V66" s="53"/>
      <c r="W66" s="53"/>
      <c r="X66" s="53"/>
      <c r="Y66" s="53"/>
      <c r="Z66" s="53"/>
      <c r="AA66" s="7"/>
      <c r="AB66" s="93"/>
      <c r="AC66" s="93"/>
      <c r="AD66" s="93"/>
      <c r="AE66" s="93"/>
      <c r="AF66" s="93"/>
      <c r="AG66" s="93"/>
      <c r="AH66" s="93"/>
      <c r="AI66" s="93"/>
      <c r="AJ66" s="93"/>
      <c r="AK66" s="93"/>
      <c r="AL66" s="93"/>
      <c r="AM66" s="93"/>
      <c r="AN66" s="93"/>
      <c r="AO66" s="34"/>
      <c r="AP66" s="34"/>
    </row>
    <row r="67" spans="1:42" ht="12.75">
      <c r="A67" s="117">
        <v>60</v>
      </c>
      <c r="B67" s="281" t="s">
        <v>47</v>
      </c>
      <c r="C67" s="7">
        <v>45</v>
      </c>
      <c r="D67" s="7">
        <v>2000</v>
      </c>
      <c r="E67" s="7">
        <f aca="true" t="shared" si="5" ref="E67:E82">+$A$6-D67</f>
        <v>8</v>
      </c>
      <c r="F67" s="7"/>
      <c r="G67" s="7">
        <f aca="true" t="shared" si="6" ref="G67:G95">+C67+$A$6-D67</f>
        <v>53</v>
      </c>
      <c r="H67" s="21"/>
      <c r="I67" s="5">
        <v>0</v>
      </c>
      <c r="J67" s="7" t="s">
        <v>4</v>
      </c>
      <c r="K67" s="7" t="s">
        <v>4</v>
      </c>
      <c r="L67" s="7"/>
      <c r="M67" s="7">
        <v>5</v>
      </c>
      <c r="N67" s="232">
        <f t="shared" si="2"/>
        <v>3</v>
      </c>
      <c r="O67" s="53">
        <v>1</v>
      </c>
      <c r="P67" s="54">
        <v>1</v>
      </c>
      <c r="Q67" s="53">
        <v>1</v>
      </c>
      <c r="R67" s="53"/>
      <c r="S67" s="53"/>
      <c r="T67" s="53" t="s">
        <v>161</v>
      </c>
      <c r="U67" s="53"/>
      <c r="V67" s="53"/>
      <c r="W67" s="55"/>
      <c r="X67" s="53"/>
      <c r="Y67" s="53"/>
      <c r="Z67" s="53"/>
      <c r="AA67" s="7"/>
      <c r="AB67" s="93"/>
      <c r="AC67" s="93"/>
      <c r="AD67" s="93"/>
      <c r="AE67" s="93"/>
      <c r="AF67" s="93"/>
      <c r="AG67" s="93"/>
      <c r="AH67" s="93"/>
      <c r="AI67" s="93"/>
      <c r="AJ67" s="93"/>
      <c r="AK67" s="93"/>
      <c r="AL67" s="93"/>
      <c r="AM67" s="93"/>
      <c r="AN67" s="93"/>
      <c r="AO67" s="93"/>
      <c r="AP67" s="93"/>
    </row>
    <row r="68" spans="1:42" ht="12.75">
      <c r="A68" s="117">
        <v>61</v>
      </c>
      <c r="B68" s="69" t="s">
        <v>202</v>
      </c>
      <c r="C68" s="17">
        <v>40</v>
      </c>
      <c r="D68" s="17">
        <v>2000</v>
      </c>
      <c r="E68" s="17">
        <f t="shared" si="5"/>
        <v>8</v>
      </c>
      <c r="F68" s="7"/>
      <c r="G68" s="7">
        <f t="shared" si="6"/>
        <v>48</v>
      </c>
      <c r="H68" s="38"/>
      <c r="I68" s="19">
        <v>0</v>
      </c>
      <c r="J68" s="17">
        <v>4</v>
      </c>
      <c r="K68" s="17">
        <v>6</v>
      </c>
      <c r="L68" s="17"/>
      <c r="M68" s="17">
        <v>7</v>
      </c>
      <c r="N68" s="232">
        <f t="shared" si="2"/>
        <v>1</v>
      </c>
      <c r="O68" s="53"/>
      <c r="P68" s="54"/>
      <c r="Q68" s="53">
        <v>1</v>
      </c>
      <c r="R68" s="53">
        <v>1</v>
      </c>
      <c r="S68" s="53"/>
      <c r="T68" s="53"/>
      <c r="U68" s="53"/>
      <c r="V68" s="53"/>
      <c r="W68" s="53"/>
      <c r="X68" s="53"/>
      <c r="Y68" s="53"/>
      <c r="Z68" s="53"/>
      <c r="AA68" s="17"/>
      <c r="AB68" s="93"/>
      <c r="AC68" s="93"/>
      <c r="AD68" s="93"/>
      <c r="AE68" s="93"/>
      <c r="AF68" s="93"/>
      <c r="AG68" s="93"/>
      <c r="AH68" s="93"/>
      <c r="AI68" s="93"/>
      <c r="AJ68" s="93"/>
      <c r="AK68" s="93"/>
      <c r="AL68" s="93"/>
      <c r="AM68" s="93"/>
      <c r="AN68" s="93"/>
      <c r="AO68" s="93"/>
      <c r="AP68" s="93"/>
    </row>
    <row r="69" spans="1:42" ht="12.75">
      <c r="A69" s="117">
        <v>62</v>
      </c>
      <c r="B69" s="281" t="s">
        <v>49</v>
      </c>
      <c r="C69" s="7">
        <v>73</v>
      </c>
      <c r="D69" s="7">
        <v>2000</v>
      </c>
      <c r="E69" s="7">
        <f t="shared" si="5"/>
        <v>8</v>
      </c>
      <c r="F69" s="7"/>
      <c r="G69" s="7">
        <f t="shared" si="6"/>
        <v>81</v>
      </c>
      <c r="H69" s="21"/>
      <c r="I69" s="5">
        <v>0</v>
      </c>
      <c r="J69" s="7"/>
      <c r="K69" s="7">
        <v>4</v>
      </c>
      <c r="L69" s="7">
        <v>5</v>
      </c>
      <c r="M69" s="7">
        <v>7</v>
      </c>
      <c r="N69" s="232">
        <f t="shared" si="2"/>
        <v>1</v>
      </c>
      <c r="O69" s="53"/>
      <c r="P69" s="54"/>
      <c r="Q69" s="53">
        <v>1</v>
      </c>
      <c r="R69" s="53">
        <v>1</v>
      </c>
      <c r="S69" s="53"/>
      <c r="T69" s="53"/>
      <c r="U69" s="53"/>
      <c r="V69" s="53">
        <v>1</v>
      </c>
      <c r="W69" s="55">
        <v>1</v>
      </c>
      <c r="X69" s="53"/>
      <c r="Y69" s="53">
        <v>1</v>
      </c>
      <c r="Z69" s="53"/>
      <c r="AA69" s="7"/>
      <c r="AB69" s="93"/>
      <c r="AC69" s="93"/>
      <c r="AD69" s="93"/>
      <c r="AE69" s="93"/>
      <c r="AF69" s="93"/>
      <c r="AG69" s="93"/>
      <c r="AH69" s="93"/>
      <c r="AI69" s="93"/>
      <c r="AJ69" s="93"/>
      <c r="AK69" s="93"/>
      <c r="AL69" s="93"/>
      <c r="AM69" s="93"/>
      <c r="AN69" s="93"/>
      <c r="AO69" s="93"/>
      <c r="AP69" s="93"/>
    </row>
    <row r="70" spans="1:42" ht="12.75">
      <c r="A70" s="117">
        <v>63</v>
      </c>
      <c r="B70" s="281" t="s">
        <v>51</v>
      </c>
      <c r="C70" s="7">
        <v>50</v>
      </c>
      <c r="D70" s="7">
        <v>2000</v>
      </c>
      <c r="E70" s="7">
        <f t="shared" si="5"/>
        <v>8</v>
      </c>
      <c r="F70" s="7"/>
      <c r="G70" s="7">
        <f t="shared" si="6"/>
        <v>58</v>
      </c>
      <c r="H70" s="21"/>
      <c r="I70" s="5">
        <v>0</v>
      </c>
      <c r="J70" s="7">
        <v>1</v>
      </c>
      <c r="K70" s="7"/>
      <c r="L70" s="7"/>
      <c r="M70" s="7">
        <v>7</v>
      </c>
      <c r="N70" s="232">
        <f t="shared" si="2"/>
        <v>1</v>
      </c>
      <c r="O70" s="53">
        <v>1</v>
      </c>
      <c r="P70" s="54"/>
      <c r="Q70" s="53"/>
      <c r="R70" s="53">
        <v>1</v>
      </c>
      <c r="S70" s="53">
        <v>1</v>
      </c>
      <c r="T70" s="53"/>
      <c r="U70" s="53"/>
      <c r="V70" s="53"/>
      <c r="W70" s="53"/>
      <c r="X70" s="53"/>
      <c r="Y70" s="53"/>
      <c r="Z70" s="53"/>
      <c r="AA70" s="7"/>
      <c r="AB70" s="93"/>
      <c r="AC70" s="93"/>
      <c r="AD70" s="93"/>
      <c r="AE70" s="93"/>
      <c r="AF70" s="93"/>
      <c r="AG70" s="93"/>
      <c r="AH70" s="93"/>
      <c r="AI70" s="93"/>
      <c r="AJ70" s="93"/>
      <c r="AK70" s="93"/>
      <c r="AL70" s="93"/>
      <c r="AM70" s="93"/>
      <c r="AN70" s="93"/>
      <c r="AO70" s="93"/>
      <c r="AP70" s="93"/>
    </row>
    <row r="71" spans="1:42" ht="12.75">
      <c r="A71" s="117">
        <v>64</v>
      </c>
      <c r="B71" s="281" t="s">
        <v>52</v>
      </c>
      <c r="C71" s="7">
        <v>43</v>
      </c>
      <c r="D71" s="7">
        <v>2000</v>
      </c>
      <c r="E71" s="7">
        <f t="shared" si="5"/>
        <v>8</v>
      </c>
      <c r="F71" s="7"/>
      <c r="G71" s="7">
        <f t="shared" si="6"/>
        <v>51</v>
      </c>
      <c r="H71" s="21"/>
      <c r="I71" s="5">
        <v>0</v>
      </c>
      <c r="J71" s="7">
        <v>1</v>
      </c>
      <c r="L71" s="7"/>
      <c r="M71" s="7">
        <v>2</v>
      </c>
      <c r="N71" s="232">
        <f t="shared" si="2"/>
        <v>6</v>
      </c>
      <c r="O71" s="53">
        <v>1</v>
      </c>
      <c r="P71" s="54"/>
      <c r="Q71" s="53">
        <v>1</v>
      </c>
      <c r="R71" s="53">
        <v>1</v>
      </c>
      <c r="S71" s="53"/>
      <c r="T71" s="53"/>
      <c r="U71" s="53">
        <v>1</v>
      </c>
      <c r="V71" s="53"/>
      <c r="W71" s="55"/>
      <c r="X71" s="53"/>
      <c r="Y71" s="53"/>
      <c r="Z71" s="53"/>
      <c r="AA71" s="7"/>
      <c r="AB71" s="95"/>
      <c r="AC71" s="93"/>
      <c r="AD71" s="93"/>
      <c r="AE71" s="93"/>
      <c r="AF71" s="93"/>
      <c r="AG71" s="93"/>
      <c r="AH71" s="93"/>
      <c r="AI71" s="93"/>
      <c r="AJ71" s="93"/>
      <c r="AK71" s="93"/>
      <c r="AL71" s="93"/>
      <c r="AM71" s="93"/>
      <c r="AN71" s="93"/>
      <c r="AO71" s="93"/>
      <c r="AP71" s="93"/>
    </row>
    <row r="72" spans="1:42" ht="12.75">
      <c r="A72" s="117">
        <v>65</v>
      </c>
      <c r="B72" s="281" t="s">
        <v>53</v>
      </c>
      <c r="C72" s="7">
        <v>62</v>
      </c>
      <c r="D72" s="7">
        <v>2000</v>
      </c>
      <c r="E72" s="7">
        <f t="shared" si="5"/>
        <v>8</v>
      </c>
      <c r="F72" s="7"/>
      <c r="G72" s="7">
        <f t="shared" si="6"/>
        <v>70</v>
      </c>
      <c r="H72" s="21"/>
      <c r="I72" s="5">
        <v>0</v>
      </c>
      <c r="J72" s="7"/>
      <c r="K72" s="7"/>
      <c r="L72" s="7"/>
      <c r="M72" s="7">
        <v>3</v>
      </c>
      <c r="N72" s="232">
        <f aca="true" t="shared" si="7" ref="N72:N133">+E72-M72</f>
        <v>5</v>
      </c>
      <c r="O72" s="53"/>
      <c r="P72" s="54"/>
      <c r="Q72" s="53">
        <v>1</v>
      </c>
      <c r="R72" s="53"/>
      <c r="S72" s="53"/>
      <c r="T72" s="53"/>
      <c r="U72" s="53"/>
      <c r="V72" s="53">
        <v>1</v>
      </c>
      <c r="W72" s="53"/>
      <c r="X72" s="53"/>
      <c r="Y72" s="53">
        <v>1</v>
      </c>
      <c r="Z72" s="53"/>
      <c r="AA72" s="7"/>
      <c r="AB72" s="93"/>
      <c r="AC72" s="93"/>
      <c r="AD72" s="93"/>
      <c r="AE72" s="93"/>
      <c r="AF72" s="93"/>
      <c r="AG72" s="93"/>
      <c r="AH72" s="93"/>
      <c r="AI72" s="93"/>
      <c r="AJ72" s="93"/>
      <c r="AK72" s="93"/>
      <c r="AL72" s="93"/>
      <c r="AM72" s="93"/>
      <c r="AN72" s="93"/>
      <c r="AO72" s="93"/>
      <c r="AP72" s="93"/>
    </row>
    <row r="73" spans="1:42" ht="12.75">
      <c r="A73" s="117">
        <v>66</v>
      </c>
      <c r="B73" s="281" t="s">
        <v>56</v>
      </c>
      <c r="C73" s="7">
        <v>49</v>
      </c>
      <c r="D73" s="7">
        <v>2000</v>
      </c>
      <c r="E73" s="7">
        <f t="shared" si="5"/>
        <v>8</v>
      </c>
      <c r="F73" s="7"/>
      <c r="G73" s="7">
        <f t="shared" si="6"/>
        <v>57</v>
      </c>
      <c r="H73" s="21"/>
      <c r="I73" s="5">
        <v>0</v>
      </c>
      <c r="J73" s="7">
        <v>1</v>
      </c>
      <c r="K73" s="7">
        <v>3</v>
      </c>
      <c r="L73" s="7"/>
      <c r="M73" s="7">
        <v>5</v>
      </c>
      <c r="N73" s="232">
        <f t="shared" si="7"/>
        <v>3</v>
      </c>
      <c r="O73" s="54"/>
      <c r="P73" s="54"/>
      <c r="Q73" s="54"/>
      <c r="R73" s="54"/>
      <c r="S73" s="54"/>
      <c r="T73" s="54"/>
      <c r="U73" s="54"/>
      <c r="V73" s="54"/>
      <c r="W73" s="55"/>
      <c r="X73" s="53"/>
      <c r="Y73" s="53"/>
      <c r="Z73" s="53"/>
      <c r="AA73" s="7"/>
      <c r="AB73" s="93"/>
      <c r="AC73" s="93"/>
      <c r="AD73" s="93"/>
      <c r="AE73" s="93"/>
      <c r="AF73" s="93"/>
      <c r="AG73" s="93"/>
      <c r="AH73" s="93"/>
      <c r="AI73" s="93"/>
      <c r="AJ73" s="93"/>
      <c r="AK73" s="93"/>
      <c r="AL73" s="93"/>
      <c r="AM73" s="93"/>
      <c r="AN73" s="93"/>
      <c r="AO73" s="93"/>
      <c r="AP73" s="93"/>
    </row>
    <row r="74" spans="1:42" s="9" customFormat="1" ht="12.75">
      <c r="A74" s="117">
        <v>67</v>
      </c>
      <c r="B74" s="281" t="s">
        <v>57</v>
      </c>
      <c r="C74" s="7">
        <v>45</v>
      </c>
      <c r="D74" s="7">
        <v>2000</v>
      </c>
      <c r="E74" s="7">
        <f t="shared" si="5"/>
        <v>8</v>
      </c>
      <c r="F74" s="7"/>
      <c r="G74" s="7">
        <f t="shared" si="6"/>
        <v>53</v>
      </c>
      <c r="H74" s="21"/>
      <c r="I74" s="5">
        <v>0</v>
      </c>
      <c r="J74" s="7">
        <v>1</v>
      </c>
      <c r="K74" s="7"/>
      <c r="L74" s="7"/>
      <c r="M74" s="7">
        <v>6</v>
      </c>
      <c r="N74" s="232">
        <f t="shared" si="7"/>
        <v>2</v>
      </c>
      <c r="O74" s="54">
        <v>1</v>
      </c>
      <c r="P74" s="54">
        <v>1</v>
      </c>
      <c r="Q74" s="54">
        <v>1</v>
      </c>
      <c r="R74" s="54">
        <v>1</v>
      </c>
      <c r="S74" s="54">
        <v>1</v>
      </c>
      <c r="T74" s="53"/>
      <c r="U74" s="53"/>
      <c r="V74" s="53"/>
      <c r="W74" s="53"/>
      <c r="X74" s="54"/>
      <c r="Y74" s="54"/>
      <c r="Z74" s="54"/>
      <c r="AA74" s="7"/>
      <c r="AB74" s="216"/>
      <c r="AC74" s="216"/>
      <c r="AD74" s="216"/>
      <c r="AE74" s="216"/>
      <c r="AF74" s="216"/>
      <c r="AG74" s="216"/>
      <c r="AH74" s="216"/>
      <c r="AI74" s="216"/>
      <c r="AJ74" s="93"/>
      <c r="AK74" s="93"/>
      <c r="AL74" s="93"/>
      <c r="AM74" s="93"/>
      <c r="AN74" s="216"/>
      <c r="AO74" s="216"/>
      <c r="AP74" s="216"/>
    </row>
    <row r="75" spans="1:42" ht="12.75">
      <c r="A75" s="117">
        <v>68</v>
      </c>
      <c r="B75" s="40" t="s">
        <v>58</v>
      </c>
      <c r="C75" s="7">
        <v>50</v>
      </c>
      <c r="D75" s="7">
        <v>2000</v>
      </c>
      <c r="E75" s="7">
        <f t="shared" si="5"/>
        <v>8</v>
      </c>
      <c r="F75" s="7"/>
      <c r="G75" s="7">
        <f t="shared" si="6"/>
        <v>58</v>
      </c>
      <c r="H75" s="21"/>
      <c r="I75" s="5">
        <v>0</v>
      </c>
      <c r="J75" s="7"/>
      <c r="K75" s="7"/>
      <c r="L75" s="7">
        <v>5</v>
      </c>
      <c r="M75" s="7">
        <v>7</v>
      </c>
      <c r="N75" s="232">
        <f t="shared" si="7"/>
        <v>1</v>
      </c>
      <c r="O75" s="53"/>
      <c r="P75" s="54"/>
      <c r="Q75" s="53"/>
      <c r="R75" s="53"/>
      <c r="S75" s="53"/>
      <c r="T75" s="53"/>
      <c r="U75" s="53"/>
      <c r="V75" s="53"/>
      <c r="W75" s="55"/>
      <c r="X75" s="53"/>
      <c r="Y75" s="53"/>
      <c r="Z75" s="53"/>
      <c r="AA75" s="7"/>
      <c r="AB75" s="93"/>
      <c r="AC75" s="93"/>
      <c r="AD75" s="93"/>
      <c r="AE75" s="93"/>
      <c r="AF75" s="93"/>
      <c r="AG75" s="93"/>
      <c r="AH75" s="93"/>
      <c r="AI75" s="93"/>
      <c r="AJ75" s="93"/>
      <c r="AK75" s="93"/>
      <c r="AL75" s="93"/>
      <c r="AM75" s="93"/>
      <c r="AN75" s="93"/>
      <c r="AO75" s="93"/>
      <c r="AP75" s="93"/>
    </row>
    <row r="76" spans="1:42" ht="12.75">
      <c r="A76" s="117">
        <v>69</v>
      </c>
      <c r="B76" s="281" t="s">
        <v>59</v>
      </c>
      <c r="C76" s="7">
        <v>57</v>
      </c>
      <c r="D76" s="7">
        <v>2000</v>
      </c>
      <c r="E76" s="7">
        <f t="shared" si="5"/>
        <v>8</v>
      </c>
      <c r="F76" s="7"/>
      <c r="G76" s="7">
        <f t="shared" si="6"/>
        <v>65</v>
      </c>
      <c r="I76" s="5">
        <v>0</v>
      </c>
      <c r="J76" s="1">
        <v>2</v>
      </c>
      <c r="K76" s="7">
        <v>3</v>
      </c>
      <c r="L76" s="7">
        <v>4</v>
      </c>
      <c r="M76" s="7">
        <v>8</v>
      </c>
      <c r="N76" s="232">
        <f t="shared" si="7"/>
        <v>0</v>
      </c>
      <c r="O76" s="53"/>
      <c r="P76" s="54"/>
      <c r="Q76" s="53">
        <v>1</v>
      </c>
      <c r="R76" s="53"/>
      <c r="S76" s="53"/>
      <c r="T76" s="53"/>
      <c r="U76" s="53">
        <v>1</v>
      </c>
      <c r="V76" s="53">
        <v>1</v>
      </c>
      <c r="W76" s="55"/>
      <c r="X76" s="53"/>
      <c r="Y76" s="53">
        <v>1</v>
      </c>
      <c r="Z76" s="53"/>
      <c r="AA76" s="7"/>
      <c r="AB76" s="93"/>
      <c r="AC76" s="93"/>
      <c r="AD76" s="93"/>
      <c r="AE76" s="93"/>
      <c r="AF76" s="93"/>
      <c r="AG76" s="93"/>
      <c r="AH76" s="93"/>
      <c r="AI76" s="93"/>
      <c r="AJ76" s="93"/>
      <c r="AK76" s="93"/>
      <c r="AL76" s="93"/>
      <c r="AM76" s="93"/>
      <c r="AN76" s="93"/>
      <c r="AO76" s="93"/>
      <c r="AP76" s="93"/>
    </row>
    <row r="77" spans="1:42" ht="12.75">
      <c r="A77" s="117">
        <v>70</v>
      </c>
      <c r="B77" s="40" t="s">
        <v>60</v>
      </c>
      <c r="C77" s="7">
        <v>66</v>
      </c>
      <c r="D77" s="7">
        <v>2000</v>
      </c>
      <c r="E77" s="7">
        <f t="shared" si="5"/>
        <v>8</v>
      </c>
      <c r="F77" s="7"/>
      <c r="G77" s="7">
        <f t="shared" si="6"/>
        <v>74</v>
      </c>
      <c r="H77" s="21"/>
      <c r="I77" s="5">
        <v>0</v>
      </c>
      <c r="J77" s="7">
        <v>2</v>
      </c>
      <c r="K77" s="7">
        <v>3</v>
      </c>
      <c r="L77" s="7">
        <v>6</v>
      </c>
      <c r="M77" s="7">
        <v>8</v>
      </c>
      <c r="N77" s="232">
        <f t="shared" si="7"/>
        <v>0</v>
      </c>
      <c r="O77" s="53"/>
      <c r="P77" s="54"/>
      <c r="Q77" s="53"/>
      <c r="R77" s="53"/>
      <c r="S77" s="53"/>
      <c r="T77" s="53"/>
      <c r="U77" s="53"/>
      <c r="V77" s="53">
        <v>1</v>
      </c>
      <c r="W77" s="53"/>
      <c r="X77" s="53"/>
      <c r="Y77" s="53">
        <v>1</v>
      </c>
      <c r="Z77" s="53"/>
      <c r="AA77" s="7"/>
      <c r="AB77" s="93"/>
      <c r="AC77" s="93"/>
      <c r="AD77" s="93"/>
      <c r="AE77" s="93"/>
      <c r="AF77" s="93"/>
      <c r="AG77" s="93"/>
      <c r="AH77" s="93"/>
      <c r="AI77" s="93"/>
      <c r="AJ77" s="93"/>
      <c r="AK77" s="93"/>
      <c r="AL77" s="93"/>
      <c r="AM77" s="93"/>
      <c r="AN77" s="93"/>
      <c r="AO77" s="93"/>
      <c r="AP77" s="93"/>
    </row>
    <row r="78" spans="1:42" ht="12.75">
      <c r="A78" s="117">
        <v>71</v>
      </c>
      <c r="B78" s="40" t="s">
        <v>229</v>
      </c>
      <c r="C78" s="7">
        <v>55</v>
      </c>
      <c r="D78" s="7">
        <v>2000</v>
      </c>
      <c r="E78" s="7">
        <f t="shared" si="5"/>
        <v>8</v>
      </c>
      <c r="F78" s="7">
        <v>12</v>
      </c>
      <c r="G78" s="7">
        <f t="shared" si="6"/>
        <v>63</v>
      </c>
      <c r="H78" s="21">
        <f>AVERAGE(C67:C78)</f>
        <v>52.916666666666664</v>
      </c>
      <c r="I78" s="5">
        <v>0</v>
      </c>
      <c r="J78" s="7">
        <v>2</v>
      </c>
      <c r="K78" s="7">
        <v>3</v>
      </c>
      <c r="L78" s="7">
        <v>5</v>
      </c>
      <c r="M78" s="7">
        <v>7</v>
      </c>
      <c r="N78" s="232">
        <f t="shared" si="7"/>
        <v>1</v>
      </c>
      <c r="O78" s="53">
        <v>1</v>
      </c>
      <c r="P78" s="54"/>
      <c r="Q78" s="53">
        <v>1</v>
      </c>
      <c r="R78" s="53">
        <v>1</v>
      </c>
      <c r="S78" s="53"/>
      <c r="T78" s="53"/>
      <c r="U78" s="53"/>
      <c r="V78" s="53"/>
      <c r="W78" s="55">
        <v>1</v>
      </c>
      <c r="X78" s="59"/>
      <c r="Y78" s="59"/>
      <c r="Z78" s="59"/>
      <c r="AA78" s="7"/>
      <c r="AB78" s="93"/>
      <c r="AC78" s="93"/>
      <c r="AD78" s="93"/>
      <c r="AE78" s="93"/>
      <c r="AF78" s="93"/>
      <c r="AG78" s="93"/>
      <c r="AH78" s="93"/>
      <c r="AI78" s="93"/>
      <c r="AJ78" s="93"/>
      <c r="AK78" s="93"/>
      <c r="AL78" s="93"/>
      <c r="AM78" s="93"/>
      <c r="AN78" s="93"/>
      <c r="AO78" s="93"/>
      <c r="AP78" s="93"/>
    </row>
    <row r="79" spans="1:42" ht="12.75">
      <c r="A79" s="117">
        <v>72</v>
      </c>
      <c r="B79" s="40" t="s">
        <v>62</v>
      </c>
      <c r="C79" s="7">
        <v>47</v>
      </c>
      <c r="D79" s="7">
        <v>2001</v>
      </c>
      <c r="E79" s="7">
        <f t="shared" si="5"/>
        <v>7</v>
      </c>
      <c r="F79" s="7"/>
      <c r="G79" s="7">
        <f t="shared" si="6"/>
        <v>54</v>
      </c>
      <c r="H79" s="21"/>
      <c r="I79" s="5">
        <v>0</v>
      </c>
      <c r="J79" s="7">
        <v>1</v>
      </c>
      <c r="K79" s="7"/>
      <c r="L79" s="7"/>
      <c r="M79" s="7">
        <v>4</v>
      </c>
      <c r="N79" s="232">
        <f t="shared" si="7"/>
        <v>3</v>
      </c>
      <c r="O79" s="53"/>
      <c r="P79" s="54"/>
      <c r="Q79" s="53">
        <v>1</v>
      </c>
      <c r="R79" s="53">
        <v>1</v>
      </c>
      <c r="S79" s="53"/>
      <c r="T79" s="53"/>
      <c r="U79" s="53"/>
      <c r="V79" s="53"/>
      <c r="W79" s="55"/>
      <c r="X79" s="53"/>
      <c r="Y79" s="53"/>
      <c r="Z79" s="53"/>
      <c r="AA79" s="7"/>
      <c r="AB79" s="93"/>
      <c r="AC79" s="93"/>
      <c r="AD79" s="93"/>
      <c r="AE79" s="93"/>
      <c r="AF79" s="93"/>
      <c r="AG79" s="93"/>
      <c r="AH79" s="93"/>
      <c r="AI79" s="93"/>
      <c r="AJ79" s="93"/>
      <c r="AK79" s="93"/>
      <c r="AL79" s="93"/>
      <c r="AM79" s="93"/>
      <c r="AN79" s="93"/>
      <c r="AO79" s="93"/>
      <c r="AP79" s="93"/>
    </row>
    <row r="80" spans="1:42" ht="12.75">
      <c r="A80" s="117">
        <v>73</v>
      </c>
      <c r="B80" s="40" t="s">
        <v>64</v>
      </c>
      <c r="C80" s="7">
        <v>46</v>
      </c>
      <c r="D80" s="7">
        <v>2001</v>
      </c>
      <c r="E80" s="7">
        <f t="shared" si="5"/>
        <v>7</v>
      </c>
      <c r="F80" s="7"/>
      <c r="G80" s="7">
        <f t="shared" si="6"/>
        <v>53</v>
      </c>
      <c r="H80" s="21"/>
      <c r="I80" s="5">
        <v>0</v>
      </c>
      <c r="J80" s="7"/>
      <c r="K80" s="7"/>
      <c r="L80" s="7"/>
      <c r="M80" s="7">
        <v>1</v>
      </c>
      <c r="N80" s="232">
        <f t="shared" si="7"/>
        <v>6</v>
      </c>
      <c r="O80" s="53"/>
      <c r="P80" s="54">
        <v>1</v>
      </c>
      <c r="Q80" s="53">
        <v>1</v>
      </c>
      <c r="R80" s="53"/>
      <c r="S80" s="53"/>
      <c r="T80" s="53"/>
      <c r="U80" s="53"/>
      <c r="V80" s="53"/>
      <c r="W80" s="53"/>
      <c r="X80" s="53"/>
      <c r="Y80" s="53"/>
      <c r="Z80" s="53"/>
      <c r="AA80" s="7"/>
      <c r="AB80" s="93"/>
      <c r="AC80" s="93"/>
      <c r="AD80" s="93"/>
      <c r="AE80" s="93"/>
      <c r="AF80" s="93"/>
      <c r="AG80" s="93"/>
      <c r="AH80" s="93"/>
      <c r="AI80" s="93"/>
      <c r="AJ80" s="93"/>
      <c r="AK80" s="93"/>
      <c r="AL80" s="93"/>
      <c r="AM80" s="93"/>
      <c r="AN80" s="93"/>
      <c r="AO80" s="93"/>
      <c r="AP80" s="93"/>
    </row>
    <row r="81" spans="1:42" ht="12.75">
      <c r="A81" s="117">
        <v>74</v>
      </c>
      <c r="B81" s="40" t="s">
        <v>65</v>
      </c>
      <c r="C81" s="7">
        <v>41</v>
      </c>
      <c r="D81" s="7">
        <v>2001</v>
      </c>
      <c r="E81" s="7">
        <f t="shared" si="5"/>
        <v>7</v>
      </c>
      <c r="F81" s="7"/>
      <c r="G81" s="7">
        <f t="shared" si="6"/>
        <v>48</v>
      </c>
      <c r="H81" s="21"/>
      <c r="I81" s="5">
        <v>0</v>
      </c>
      <c r="J81" s="7">
        <v>2</v>
      </c>
      <c r="L81" s="7"/>
      <c r="M81" s="1">
        <v>6</v>
      </c>
      <c r="N81" s="232">
        <f t="shared" si="7"/>
        <v>1</v>
      </c>
      <c r="O81" s="53"/>
      <c r="P81" s="54">
        <v>1</v>
      </c>
      <c r="Q81" s="53">
        <v>1</v>
      </c>
      <c r="R81" s="53"/>
      <c r="S81" s="53">
        <v>1</v>
      </c>
      <c r="T81" s="53"/>
      <c r="U81" s="53"/>
      <c r="V81" s="53"/>
      <c r="W81" s="55"/>
      <c r="X81" s="53"/>
      <c r="Y81" s="53"/>
      <c r="Z81" s="53"/>
      <c r="AA81" s="7"/>
      <c r="AB81" s="93"/>
      <c r="AC81" s="93"/>
      <c r="AD81" s="93"/>
      <c r="AE81" s="93"/>
      <c r="AF81" s="93"/>
      <c r="AG81" s="93"/>
      <c r="AH81" s="93"/>
      <c r="AI81" s="93"/>
      <c r="AJ81" s="93"/>
      <c r="AK81" s="93"/>
      <c r="AL81" s="93"/>
      <c r="AM81" s="93"/>
      <c r="AN81" s="93"/>
      <c r="AO81" s="93"/>
      <c r="AP81" s="93"/>
    </row>
    <row r="82" spans="1:42" s="3" customFormat="1" ht="12.75">
      <c r="A82" s="117">
        <v>75</v>
      </c>
      <c r="B82" s="14" t="s">
        <v>199</v>
      </c>
      <c r="C82" s="7">
        <v>59</v>
      </c>
      <c r="D82" s="7">
        <v>2001</v>
      </c>
      <c r="E82" s="7">
        <f t="shared" si="5"/>
        <v>7</v>
      </c>
      <c r="F82" s="7"/>
      <c r="G82" s="7">
        <f t="shared" si="6"/>
        <v>66</v>
      </c>
      <c r="H82" s="22"/>
      <c r="I82" s="5">
        <v>0</v>
      </c>
      <c r="J82" s="7"/>
      <c r="K82" s="7"/>
      <c r="L82" s="7"/>
      <c r="M82" s="7">
        <v>1</v>
      </c>
      <c r="N82" s="232">
        <f t="shared" si="7"/>
        <v>6</v>
      </c>
      <c r="O82" s="54"/>
      <c r="P82" s="54">
        <v>1</v>
      </c>
      <c r="Q82" s="54">
        <v>1</v>
      </c>
      <c r="R82" s="54"/>
      <c r="S82" s="54"/>
      <c r="T82" s="54"/>
      <c r="U82" s="53"/>
      <c r="V82" s="53"/>
      <c r="W82" s="53"/>
      <c r="X82" s="53"/>
      <c r="Y82" s="53"/>
      <c r="Z82" s="53"/>
      <c r="AA82" s="7"/>
      <c r="AB82" s="35"/>
      <c r="AC82" s="35"/>
      <c r="AD82" s="35"/>
      <c r="AE82" s="35"/>
      <c r="AF82" s="35"/>
      <c r="AG82" s="35"/>
      <c r="AH82" s="35"/>
      <c r="AI82" s="35"/>
      <c r="AJ82" s="93"/>
      <c r="AK82" s="93"/>
      <c r="AL82" s="93"/>
      <c r="AM82" s="93"/>
      <c r="AN82" s="35"/>
      <c r="AO82" s="35"/>
      <c r="AP82" s="35"/>
    </row>
    <row r="83" spans="1:42" ht="12.75">
      <c r="A83" s="117">
        <v>76</v>
      </c>
      <c r="B83" s="281" t="s">
        <v>66</v>
      </c>
      <c r="C83" s="7">
        <v>57</v>
      </c>
      <c r="D83" s="7">
        <v>2001</v>
      </c>
      <c r="E83" s="7">
        <f aca="true" t="shared" si="8" ref="E83:E111">+$A$6-D83</f>
        <v>7</v>
      </c>
      <c r="F83" s="7"/>
      <c r="G83" s="7">
        <f t="shared" si="6"/>
        <v>64</v>
      </c>
      <c r="H83" s="21"/>
      <c r="I83" s="5">
        <v>0</v>
      </c>
      <c r="J83" s="7">
        <v>2</v>
      </c>
      <c r="K83" s="7"/>
      <c r="L83" s="7"/>
      <c r="M83" s="7">
        <v>6</v>
      </c>
      <c r="N83" s="232">
        <f t="shared" si="7"/>
        <v>1</v>
      </c>
      <c r="O83" s="53">
        <v>1</v>
      </c>
      <c r="P83" s="54"/>
      <c r="Q83" s="53">
        <v>1</v>
      </c>
      <c r="R83" s="53">
        <v>1</v>
      </c>
      <c r="S83" s="53">
        <v>1</v>
      </c>
      <c r="T83" s="53"/>
      <c r="U83" s="53"/>
      <c r="V83" s="53"/>
      <c r="W83" s="53"/>
      <c r="X83" s="53"/>
      <c r="Y83" s="53"/>
      <c r="Z83" s="53"/>
      <c r="AA83" s="7"/>
      <c r="AB83" s="93"/>
      <c r="AC83" s="93"/>
      <c r="AD83" s="93"/>
      <c r="AE83" s="93"/>
      <c r="AF83" s="93"/>
      <c r="AG83" s="93"/>
      <c r="AH83" s="93"/>
      <c r="AI83" s="93"/>
      <c r="AJ83" s="93"/>
      <c r="AK83" s="93"/>
      <c r="AL83" s="93"/>
      <c r="AM83" s="93"/>
      <c r="AN83" s="93"/>
      <c r="AO83" s="93"/>
      <c r="AP83" s="93"/>
    </row>
    <row r="84" spans="1:42" ht="12.75">
      <c r="A84" s="117">
        <v>77</v>
      </c>
      <c r="B84" s="281" t="s">
        <v>67</v>
      </c>
      <c r="C84" s="7">
        <v>61</v>
      </c>
      <c r="D84" s="7">
        <v>2001</v>
      </c>
      <c r="E84" s="7">
        <f t="shared" si="8"/>
        <v>7</v>
      </c>
      <c r="F84" s="7"/>
      <c r="G84" s="7">
        <f t="shared" si="6"/>
        <v>68</v>
      </c>
      <c r="H84" s="21"/>
      <c r="I84" s="5">
        <v>0</v>
      </c>
      <c r="J84" s="7">
        <v>1</v>
      </c>
      <c r="K84" s="7">
        <v>2</v>
      </c>
      <c r="L84" s="7">
        <v>5</v>
      </c>
      <c r="M84" s="4">
        <v>6</v>
      </c>
      <c r="N84" s="232">
        <f t="shared" si="7"/>
        <v>1</v>
      </c>
      <c r="O84" s="54">
        <v>1</v>
      </c>
      <c r="P84" s="54"/>
      <c r="Q84" s="54">
        <v>1</v>
      </c>
      <c r="R84" s="57"/>
      <c r="S84" s="57"/>
      <c r="T84" s="57"/>
      <c r="U84" s="57"/>
      <c r="V84" s="54">
        <v>1</v>
      </c>
      <c r="W84" s="55">
        <v>1</v>
      </c>
      <c r="X84" s="55">
        <v>1</v>
      </c>
      <c r="Y84" s="53"/>
      <c r="Z84" s="53"/>
      <c r="AA84" s="7"/>
      <c r="AB84" s="93"/>
      <c r="AC84" s="93"/>
      <c r="AD84" s="93"/>
      <c r="AE84" s="93"/>
      <c r="AF84" s="93"/>
      <c r="AG84" s="93"/>
      <c r="AH84" s="93"/>
      <c r="AI84" s="93"/>
      <c r="AJ84" s="93"/>
      <c r="AK84" s="93"/>
      <c r="AL84" s="93"/>
      <c r="AM84" s="93"/>
      <c r="AN84" s="93"/>
      <c r="AO84" s="93"/>
      <c r="AP84" s="93"/>
    </row>
    <row r="85" spans="1:42" ht="12.75">
      <c r="A85" s="117">
        <v>78</v>
      </c>
      <c r="B85" s="40" t="s">
        <v>68</v>
      </c>
      <c r="C85" s="7">
        <v>50</v>
      </c>
      <c r="D85" s="7">
        <v>2001</v>
      </c>
      <c r="E85" s="7">
        <f t="shared" si="8"/>
        <v>7</v>
      </c>
      <c r="F85" s="7"/>
      <c r="G85" s="7">
        <f t="shared" si="6"/>
        <v>57</v>
      </c>
      <c r="H85" s="21"/>
      <c r="I85" s="5">
        <v>0</v>
      </c>
      <c r="J85" s="7">
        <v>2</v>
      </c>
      <c r="K85" s="7"/>
      <c r="L85" s="7"/>
      <c r="M85" s="7">
        <v>4</v>
      </c>
      <c r="N85" s="232">
        <f t="shared" si="7"/>
        <v>3</v>
      </c>
      <c r="O85" s="57"/>
      <c r="P85" s="54">
        <v>1</v>
      </c>
      <c r="Q85" s="54">
        <v>1</v>
      </c>
      <c r="R85" s="57"/>
      <c r="S85" s="57"/>
      <c r="T85" s="57"/>
      <c r="U85" s="57"/>
      <c r="V85" s="57"/>
      <c r="W85" s="53"/>
      <c r="X85" s="53"/>
      <c r="Y85" s="53"/>
      <c r="Z85" s="53"/>
      <c r="AA85" s="7"/>
      <c r="AB85" s="93"/>
      <c r="AC85" s="93"/>
      <c r="AD85" s="93"/>
      <c r="AE85" s="93"/>
      <c r="AF85" s="93"/>
      <c r="AG85" s="93"/>
      <c r="AH85" s="93"/>
      <c r="AI85" s="93"/>
      <c r="AJ85" s="93"/>
      <c r="AK85" s="93"/>
      <c r="AL85" s="93"/>
      <c r="AM85" s="93"/>
      <c r="AN85" s="93"/>
      <c r="AO85" s="93"/>
      <c r="AP85" s="93"/>
    </row>
    <row r="86" spans="1:42" s="9" customFormat="1" ht="12.75">
      <c r="A86" s="117">
        <v>79</v>
      </c>
      <c r="B86" s="40" t="s">
        <v>69</v>
      </c>
      <c r="C86" s="7">
        <v>64</v>
      </c>
      <c r="D86" s="7">
        <v>2001</v>
      </c>
      <c r="E86" s="7">
        <f t="shared" si="8"/>
        <v>7</v>
      </c>
      <c r="F86" s="7"/>
      <c r="G86" s="7">
        <f t="shared" si="6"/>
        <v>71</v>
      </c>
      <c r="H86" s="21"/>
      <c r="I86" s="5">
        <v>0</v>
      </c>
      <c r="K86" s="7"/>
      <c r="L86" s="7"/>
      <c r="M86" s="7">
        <v>1</v>
      </c>
      <c r="N86" s="232">
        <f t="shared" si="7"/>
        <v>6</v>
      </c>
      <c r="O86" s="53">
        <v>1</v>
      </c>
      <c r="P86" s="54">
        <v>1</v>
      </c>
      <c r="Q86" s="53">
        <v>1</v>
      </c>
      <c r="R86" s="53"/>
      <c r="S86" s="53"/>
      <c r="T86" s="53"/>
      <c r="U86" s="53"/>
      <c r="V86" s="53"/>
      <c r="W86" s="55"/>
      <c r="X86" s="57"/>
      <c r="Y86" s="57"/>
      <c r="Z86" s="57"/>
      <c r="AA86" s="7"/>
      <c r="AB86" s="216"/>
      <c r="AC86" s="216"/>
      <c r="AD86" s="216"/>
      <c r="AE86" s="216"/>
      <c r="AF86" s="216"/>
      <c r="AG86" s="216"/>
      <c r="AH86" s="216"/>
      <c r="AI86" s="216"/>
      <c r="AJ86" s="93"/>
      <c r="AK86" s="93"/>
      <c r="AL86" s="93"/>
      <c r="AM86" s="93"/>
      <c r="AN86" s="216"/>
      <c r="AO86" s="216"/>
      <c r="AP86" s="216"/>
    </row>
    <row r="87" spans="1:42" s="9" customFormat="1" ht="12.75">
      <c r="A87" s="117">
        <v>80</v>
      </c>
      <c r="B87" s="68" t="s">
        <v>433</v>
      </c>
      <c r="C87" s="7">
        <v>39</v>
      </c>
      <c r="D87" s="7">
        <v>2001</v>
      </c>
      <c r="E87" s="7">
        <f t="shared" si="8"/>
        <v>7</v>
      </c>
      <c r="F87" s="7"/>
      <c r="G87" s="7">
        <f t="shared" si="6"/>
        <v>46</v>
      </c>
      <c r="H87" s="21"/>
      <c r="I87" s="5">
        <v>0</v>
      </c>
      <c r="J87" s="7">
        <v>1</v>
      </c>
      <c r="K87" s="7">
        <v>2</v>
      </c>
      <c r="L87" s="7"/>
      <c r="M87" s="7">
        <v>7</v>
      </c>
      <c r="N87" s="232">
        <f t="shared" si="7"/>
        <v>0</v>
      </c>
      <c r="O87" s="53"/>
      <c r="P87" s="54"/>
      <c r="Q87" s="53">
        <v>1</v>
      </c>
      <c r="R87" s="53">
        <v>1</v>
      </c>
      <c r="S87" s="53"/>
      <c r="T87" s="53"/>
      <c r="U87" s="53"/>
      <c r="V87" s="53"/>
      <c r="W87" s="55"/>
      <c r="X87" s="57"/>
      <c r="Y87" s="57"/>
      <c r="Z87" s="57"/>
      <c r="AA87" s="7"/>
      <c r="AB87" s="216"/>
      <c r="AC87" s="216"/>
      <c r="AD87" s="216"/>
      <c r="AE87" s="216"/>
      <c r="AF87" s="216"/>
      <c r="AG87" s="216"/>
      <c r="AH87" s="216"/>
      <c r="AI87" s="216"/>
      <c r="AJ87" s="93"/>
      <c r="AK87" s="93"/>
      <c r="AL87" s="93"/>
      <c r="AM87" s="93"/>
      <c r="AN87" s="216"/>
      <c r="AO87" s="216"/>
      <c r="AP87" s="216"/>
    </row>
    <row r="88" spans="1:42" ht="12.75">
      <c r="A88" s="117">
        <v>81</v>
      </c>
      <c r="B88" s="40" t="s">
        <v>205</v>
      </c>
      <c r="C88" s="7">
        <v>41</v>
      </c>
      <c r="D88" s="7">
        <v>2001</v>
      </c>
      <c r="E88" s="7">
        <f t="shared" si="8"/>
        <v>7</v>
      </c>
      <c r="F88" s="7"/>
      <c r="G88" s="7">
        <f t="shared" si="6"/>
        <v>48</v>
      </c>
      <c r="H88" s="21"/>
      <c r="I88" s="5">
        <v>0</v>
      </c>
      <c r="J88" s="7">
        <v>2</v>
      </c>
      <c r="K88" s="7">
        <v>3</v>
      </c>
      <c r="L88" s="7"/>
      <c r="M88" s="7">
        <v>3</v>
      </c>
      <c r="N88" s="232">
        <f t="shared" si="7"/>
        <v>4</v>
      </c>
      <c r="O88" s="53">
        <v>1</v>
      </c>
      <c r="P88" s="54"/>
      <c r="Q88" s="53">
        <v>1</v>
      </c>
      <c r="R88" s="53">
        <v>1</v>
      </c>
      <c r="S88" s="53"/>
      <c r="T88" s="53">
        <v>1</v>
      </c>
      <c r="U88" s="53"/>
      <c r="V88" s="53"/>
      <c r="W88" s="53"/>
      <c r="X88" s="53"/>
      <c r="Y88" s="53"/>
      <c r="Z88" s="53"/>
      <c r="AA88" s="7"/>
      <c r="AB88" s="93"/>
      <c r="AC88" s="93"/>
      <c r="AD88" s="93"/>
      <c r="AE88" s="93"/>
      <c r="AF88" s="93"/>
      <c r="AG88" s="93"/>
      <c r="AH88" s="93"/>
      <c r="AI88" s="93"/>
      <c r="AJ88" s="93"/>
      <c r="AK88" s="93"/>
      <c r="AL88" s="93"/>
      <c r="AM88" s="93"/>
      <c r="AN88" s="93"/>
      <c r="AO88" s="93"/>
      <c r="AP88" s="93"/>
    </row>
    <row r="89" spans="1:42" ht="12.75">
      <c r="A89" s="117">
        <v>82</v>
      </c>
      <c r="B89" s="40" t="s">
        <v>203</v>
      </c>
      <c r="C89" s="7">
        <v>61</v>
      </c>
      <c r="D89" s="7">
        <v>2001</v>
      </c>
      <c r="E89" s="7">
        <f t="shared" si="8"/>
        <v>7</v>
      </c>
      <c r="F89" s="7"/>
      <c r="G89" s="7">
        <f t="shared" si="6"/>
        <v>68</v>
      </c>
      <c r="H89" s="21"/>
      <c r="I89" s="5">
        <v>0</v>
      </c>
      <c r="J89" s="7">
        <v>1</v>
      </c>
      <c r="L89" s="7"/>
      <c r="M89" s="7">
        <v>2</v>
      </c>
      <c r="N89" s="232">
        <f t="shared" si="7"/>
        <v>5</v>
      </c>
      <c r="O89" s="54"/>
      <c r="P89" s="54">
        <v>1</v>
      </c>
      <c r="Q89" s="54">
        <v>1</v>
      </c>
      <c r="R89" s="54">
        <v>1</v>
      </c>
      <c r="S89" s="54"/>
      <c r="T89" s="54"/>
      <c r="U89" s="54"/>
      <c r="V89" s="54"/>
      <c r="W89" s="53"/>
      <c r="X89" s="53"/>
      <c r="Y89" s="53"/>
      <c r="Z89" s="53"/>
      <c r="AA89" s="7"/>
      <c r="AB89" s="93"/>
      <c r="AC89" s="93"/>
      <c r="AD89" s="93"/>
      <c r="AE89" s="93"/>
      <c r="AF89" s="93"/>
      <c r="AG89" s="93"/>
      <c r="AH89" s="93"/>
      <c r="AI89" s="93"/>
      <c r="AJ89" s="93"/>
      <c r="AK89" s="93"/>
      <c r="AL89" s="93"/>
      <c r="AM89" s="93"/>
      <c r="AN89" s="93"/>
      <c r="AO89" s="93"/>
      <c r="AP89" s="93"/>
    </row>
    <row r="90" spans="1:42" ht="12.75">
      <c r="A90" s="117">
        <v>83</v>
      </c>
      <c r="B90" s="210" t="s">
        <v>204</v>
      </c>
      <c r="C90" s="12">
        <v>39</v>
      </c>
      <c r="D90" s="12">
        <v>2001</v>
      </c>
      <c r="E90" s="12">
        <f t="shared" si="8"/>
        <v>7</v>
      </c>
      <c r="F90" s="7"/>
      <c r="G90" s="12">
        <f t="shared" si="6"/>
        <v>46</v>
      </c>
      <c r="H90" s="23"/>
      <c r="I90" s="63">
        <v>0</v>
      </c>
      <c r="J90" s="12"/>
      <c r="K90" s="12"/>
      <c r="L90" s="12"/>
      <c r="M90" s="12">
        <v>7</v>
      </c>
      <c r="N90" s="232">
        <f t="shared" si="7"/>
        <v>0</v>
      </c>
      <c r="O90" s="60"/>
      <c r="P90" s="60">
        <v>1</v>
      </c>
      <c r="Q90" s="60">
        <v>1</v>
      </c>
      <c r="R90" s="60"/>
      <c r="S90" s="60"/>
      <c r="T90" s="60"/>
      <c r="U90" s="60"/>
      <c r="V90" s="60"/>
      <c r="W90" s="55"/>
      <c r="X90" s="55"/>
      <c r="Y90" s="55"/>
      <c r="Z90" s="55"/>
      <c r="AA90" s="12"/>
      <c r="AB90" s="93"/>
      <c r="AC90" s="93"/>
      <c r="AD90" s="93"/>
      <c r="AE90" s="93"/>
      <c r="AF90" s="93"/>
      <c r="AG90" s="93"/>
      <c r="AH90" s="93"/>
      <c r="AI90" s="93"/>
      <c r="AJ90" s="93"/>
      <c r="AK90" s="93"/>
      <c r="AL90" s="93"/>
      <c r="AM90" s="93"/>
      <c r="AN90" s="93"/>
      <c r="AO90" s="93"/>
      <c r="AP90" s="93"/>
    </row>
    <row r="91" spans="1:42" s="6" customFormat="1" ht="12.75">
      <c r="A91" s="117">
        <v>84</v>
      </c>
      <c r="B91" s="40" t="s">
        <v>140</v>
      </c>
      <c r="C91" s="7">
        <v>63</v>
      </c>
      <c r="D91" s="7">
        <v>2001</v>
      </c>
      <c r="E91" s="7">
        <f t="shared" si="8"/>
        <v>7</v>
      </c>
      <c r="F91" s="7"/>
      <c r="G91" s="7">
        <f t="shared" si="6"/>
        <v>70</v>
      </c>
      <c r="H91" s="22"/>
      <c r="I91" s="5">
        <v>0</v>
      </c>
      <c r="J91" s="7"/>
      <c r="K91" s="7"/>
      <c r="L91" s="7"/>
      <c r="M91" s="7">
        <v>4</v>
      </c>
      <c r="N91" s="232">
        <f t="shared" si="7"/>
        <v>3</v>
      </c>
      <c r="O91" s="54">
        <v>1</v>
      </c>
      <c r="P91" s="54">
        <v>1</v>
      </c>
      <c r="Q91" s="54">
        <v>1</v>
      </c>
      <c r="R91" s="54">
        <v>1</v>
      </c>
      <c r="S91" s="54"/>
      <c r="T91" s="54"/>
      <c r="U91" s="54"/>
      <c r="V91" s="54"/>
      <c r="W91" s="55"/>
      <c r="X91" s="53"/>
      <c r="Y91" s="53"/>
      <c r="Z91" s="53"/>
      <c r="AA91" s="7"/>
      <c r="AB91" s="34"/>
      <c r="AC91" s="34"/>
      <c r="AD91" s="34"/>
      <c r="AE91" s="34"/>
      <c r="AF91" s="34"/>
      <c r="AG91" s="34"/>
      <c r="AH91" s="34"/>
      <c r="AI91" s="34"/>
      <c r="AJ91" s="93"/>
      <c r="AK91" s="93"/>
      <c r="AL91" s="93"/>
      <c r="AM91" s="93"/>
      <c r="AN91" s="34"/>
      <c r="AO91" s="34"/>
      <c r="AP91" s="34"/>
    </row>
    <row r="92" spans="1:42" ht="12.75">
      <c r="A92" s="117">
        <v>85</v>
      </c>
      <c r="B92" s="281" t="s">
        <v>70</v>
      </c>
      <c r="C92" s="7">
        <v>64</v>
      </c>
      <c r="D92" s="7">
        <v>2001</v>
      </c>
      <c r="E92" s="7">
        <f t="shared" si="8"/>
        <v>7</v>
      </c>
      <c r="F92" s="7"/>
      <c r="G92" s="7">
        <f t="shared" si="6"/>
        <v>71</v>
      </c>
      <c r="H92" s="21"/>
      <c r="I92" s="5">
        <v>0</v>
      </c>
      <c r="J92" s="7"/>
      <c r="K92" s="7"/>
      <c r="L92" s="7"/>
      <c r="M92" s="7">
        <v>6</v>
      </c>
      <c r="N92" s="232">
        <f t="shared" si="7"/>
        <v>1</v>
      </c>
      <c r="O92" s="54"/>
      <c r="P92" s="54"/>
      <c r="Q92" s="54">
        <v>1</v>
      </c>
      <c r="R92" s="54">
        <v>1</v>
      </c>
      <c r="S92" s="54"/>
      <c r="T92" s="54"/>
      <c r="U92" s="54"/>
      <c r="V92" s="54"/>
      <c r="W92" s="53"/>
      <c r="X92" s="53"/>
      <c r="Y92" s="53"/>
      <c r="Z92" s="53"/>
      <c r="AA92" s="7"/>
      <c r="AB92" s="93"/>
      <c r="AC92" s="93"/>
      <c r="AD92" s="93"/>
      <c r="AE92" s="93"/>
      <c r="AF92" s="93"/>
      <c r="AG92" s="93"/>
      <c r="AH92" s="93"/>
      <c r="AI92" s="93"/>
      <c r="AJ92" s="93"/>
      <c r="AK92" s="93"/>
      <c r="AL92" s="93"/>
      <c r="AM92" s="93"/>
      <c r="AN92" s="93"/>
      <c r="AO92" s="93"/>
      <c r="AP92" s="93"/>
    </row>
    <row r="93" spans="1:42" ht="12.75">
      <c r="A93" s="117">
        <v>86</v>
      </c>
      <c r="B93" s="325" t="s">
        <v>71</v>
      </c>
      <c r="C93" s="7">
        <v>73</v>
      </c>
      <c r="D93" s="7">
        <v>2001</v>
      </c>
      <c r="E93" s="7">
        <f t="shared" si="8"/>
        <v>7</v>
      </c>
      <c r="F93" s="7"/>
      <c r="G93" s="7">
        <f t="shared" si="6"/>
        <v>80</v>
      </c>
      <c r="H93" s="21"/>
      <c r="I93" s="5">
        <v>0</v>
      </c>
      <c r="J93" s="7">
        <v>1</v>
      </c>
      <c r="K93" s="7">
        <v>3</v>
      </c>
      <c r="L93" s="7">
        <v>6</v>
      </c>
      <c r="M93" s="1">
        <v>7</v>
      </c>
      <c r="N93" s="232">
        <f t="shared" si="7"/>
        <v>0</v>
      </c>
      <c r="O93" s="54"/>
      <c r="P93" s="54"/>
      <c r="Q93" s="54">
        <v>1</v>
      </c>
      <c r="R93" s="54">
        <v>1</v>
      </c>
      <c r="S93" s="54"/>
      <c r="T93" s="54"/>
      <c r="U93" s="54">
        <v>1</v>
      </c>
      <c r="V93" s="54"/>
      <c r="W93" s="55">
        <v>1</v>
      </c>
      <c r="X93" s="53"/>
      <c r="Y93" s="53"/>
      <c r="Z93" s="53"/>
      <c r="AA93" s="7"/>
      <c r="AB93" s="93"/>
      <c r="AC93" s="93"/>
      <c r="AD93" s="93"/>
      <c r="AE93" s="93"/>
      <c r="AF93" s="93"/>
      <c r="AG93" s="93"/>
      <c r="AH93" s="93"/>
      <c r="AI93" s="93"/>
      <c r="AJ93" s="93"/>
      <c r="AK93" s="93"/>
      <c r="AL93" s="93"/>
      <c r="AM93" s="93"/>
      <c r="AN93" s="93"/>
      <c r="AO93" s="93"/>
      <c r="AP93" s="93"/>
    </row>
    <row r="94" spans="1:42" ht="12.75">
      <c r="A94" s="117">
        <v>87</v>
      </c>
      <c r="B94" s="281" t="s">
        <v>206</v>
      </c>
      <c r="C94" s="7">
        <v>49</v>
      </c>
      <c r="D94" s="7">
        <v>2001</v>
      </c>
      <c r="E94" s="7">
        <f t="shared" si="8"/>
        <v>7</v>
      </c>
      <c r="F94" s="7"/>
      <c r="G94" s="7">
        <f t="shared" si="6"/>
        <v>56</v>
      </c>
      <c r="H94" s="21"/>
      <c r="I94" s="5">
        <v>0</v>
      </c>
      <c r="J94" s="7"/>
      <c r="K94" s="7"/>
      <c r="L94" s="7"/>
      <c r="M94" s="7">
        <v>5</v>
      </c>
      <c r="N94" s="232">
        <f t="shared" si="7"/>
        <v>2</v>
      </c>
      <c r="O94" s="54">
        <v>1</v>
      </c>
      <c r="P94" s="54"/>
      <c r="Q94" s="54">
        <v>1</v>
      </c>
      <c r="R94" s="54"/>
      <c r="S94" s="54"/>
      <c r="T94" s="54">
        <v>1</v>
      </c>
      <c r="U94" s="54"/>
      <c r="V94" s="54"/>
      <c r="W94" s="53"/>
      <c r="X94" s="53"/>
      <c r="Y94" s="53"/>
      <c r="Z94" s="53"/>
      <c r="AA94" s="7"/>
      <c r="AB94" s="95"/>
      <c r="AC94" s="93"/>
      <c r="AD94" s="93"/>
      <c r="AE94" s="93"/>
      <c r="AF94" s="93"/>
      <c r="AG94" s="93"/>
      <c r="AH94" s="93"/>
      <c r="AI94" s="93"/>
      <c r="AJ94" s="93"/>
      <c r="AK94" s="93"/>
      <c r="AL94" s="93"/>
      <c r="AM94" s="93"/>
      <c r="AN94" s="93"/>
      <c r="AO94" s="93"/>
      <c r="AP94" s="93"/>
    </row>
    <row r="95" spans="1:42" ht="12.75">
      <c r="A95" s="117">
        <v>88</v>
      </c>
      <c r="B95" s="281" t="s">
        <v>410</v>
      </c>
      <c r="C95" s="7">
        <v>57</v>
      </c>
      <c r="D95" s="7">
        <v>2001</v>
      </c>
      <c r="E95" s="7">
        <f t="shared" si="8"/>
        <v>7</v>
      </c>
      <c r="F95" s="7"/>
      <c r="G95" s="7">
        <f t="shared" si="6"/>
        <v>64</v>
      </c>
      <c r="H95" s="21"/>
      <c r="I95" s="5">
        <v>0</v>
      </c>
      <c r="J95" s="7"/>
      <c r="K95" s="7">
        <v>2</v>
      </c>
      <c r="L95" s="7"/>
      <c r="M95" s="7">
        <v>7</v>
      </c>
      <c r="N95" s="232">
        <f t="shared" si="7"/>
        <v>0</v>
      </c>
      <c r="O95" s="54">
        <v>1</v>
      </c>
      <c r="P95" s="54"/>
      <c r="Q95" s="54">
        <v>1</v>
      </c>
      <c r="R95" s="54"/>
      <c r="S95" s="54"/>
      <c r="T95" s="54"/>
      <c r="U95" s="54"/>
      <c r="V95" s="54"/>
      <c r="W95" s="53"/>
      <c r="X95" s="53"/>
      <c r="Y95" s="53"/>
      <c r="Z95" s="53"/>
      <c r="AA95" s="7"/>
      <c r="AB95" s="95"/>
      <c r="AC95" s="93"/>
      <c r="AD95" s="93"/>
      <c r="AE95" s="93"/>
      <c r="AF95" s="93"/>
      <c r="AG95" s="93"/>
      <c r="AH95" s="93"/>
      <c r="AI95" s="93"/>
      <c r="AJ95" s="93"/>
      <c r="AK95" s="93"/>
      <c r="AL95" s="93"/>
      <c r="AM95" s="93"/>
      <c r="AN95" s="93"/>
      <c r="AO95" s="93"/>
      <c r="AP95" s="93"/>
    </row>
    <row r="96" spans="1:42" ht="12.75">
      <c r="A96" s="117">
        <v>89</v>
      </c>
      <c r="B96" s="40" t="s">
        <v>39</v>
      </c>
      <c r="C96" s="7">
        <v>53</v>
      </c>
      <c r="D96" s="7">
        <v>2001</v>
      </c>
      <c r="E96" s="7">
        <f t="shared" si="8"/>
        <v>7</v>
      </c>
      <c r="F96" s="7"/>
      <c r="G96" s="7">
        <f aca="true" t="shared" si="9" ref="G96:G121">+C96+$A$6-D96</f>
        <v>60</v>
      </c>
      <c r="H96" s="21"/>
      <c r="I96" s="5">
        <v>0</v>
      </c>
      <c r="J96" s="7">
        <v>1</v>
      </c>
      <c r="K96" s="7">
        <v>3</v>
      </c>
      <c r="L96" s="7"/>
      <c r="M96" s="7">
        <v>4</v>
      </c>
      <c r="N96" s="232">
        <f t="shared" si="7"/>
        <v>3</v>
      </c>
      <c r="O96" s="54">
        <v>1</v>
      </c>
      <c r="P96" s="54"/>
      <c r="Q96" s="54"/>
      <c r="R96" s="54">
        <v>1</v>
      </c>
      <c r="S96" s="54"/>
      <c r="T96" s="54"/>
      <c r="U96" s="54"/>
      <c r="V96" s="54"/>
      <c r="W96" s="55"/>
      <c r="X96" s="53"/>
      <c r="Y96" s="53"/>
      <c r="Z96" s="53"/>
      <c r="AA96" s="7"/>
      <c r="AB96" s="93"/>
      <c r="AC96" s="93"/>
      <c r="AD96" s="93"/>
      <c r="AE96" s="93"/>
      <c r="AF96" s="93"/>
      <c r="AG96" s="93"/>
      <c r="AH96" s="93"/>
      <c r="AI96" s="93"/>
      <c r="AJ96" s="93"/>
      <c r="AK96" s="93"/>
      <c r="AL96" s="93"/>
      <c r="AM96" s="93"/>
      <c r="AN96" s="93"/>
      <c r="AO96" s="93"/>
      <c r="AP96" s="93"/>
    </row>
    <row r="97" spans="1:42" s="9" customFormat="1" ht="12.75">
      <c r="A97" s="117">
        <v>90</v>
      </c>
      <c r="B97" s="40" t="s">
        <v>73</v>
      </c>
      <c r="C97" s="7">
        <v>47</v>
      </c>
      <c r="D97" s="7">
        <v>2001</v>
      </c>
      <c r="E97" s="7">
        <f t="shared" si="8"/>
        <v>7</v>
      </c>
      <c r="F97" s="7"/>
      <c r="G97" s="7">
        <f t="shared" si="9"/>
        <v>54</v>
      </c>
      <c r="H97" s="21"/>
      <c r="I97" s="5">
        <v>0</v>
      </c>
      <c r="J97" s="5">
        <v>1</v>
      </c>
      <c r="K97" s="7"/>
      <c r="L97" s="7"/>
      <c r="M97" s="7">
        <v>3</v>
      </c>
      <c r="N97" s="232">
        <f t="shared" si="7"/>
        <v>4</v>
      </c>
      <c r="O97" s="54"/>
      <c r="P97" s="54"/>
      <c r="Q97" s="54"/>
      <c r="R97" s="54"/>
      <c r="S97" s="54">
        <v>1</v>
      </c>
      <c r="T97" s="54"/>
      <c r="U97" s="54"/>
      <c r="V97" s="54"/>
      <c r="W97" s="55"/>
      <c r="X97" s="53"/>
      <c r="Y97" s="53"/>
      <c r="Z97" s="53"/>
      <c r="AA97" s="7"/>
      <c r="AB97" s="216"/>
      <c r="AC97" s="216"/>
      <c r="AD97" s="216"/>
      <c r="AE97" s="216"/>
      <c r="AF97" s="216"/>
      <c r="AG97" s="216"/>
      <c r="AH97" s="216"/>
      <c r="AI97" s="216"/>
      <c r="AJ97" s="93"/>
      <c r="AK97" s="93"/>
      <c r="AL97" s="93"/>
      <c r="AM97" s="93"/>
      <c r="AN97" s="216"/>
      <c r="AO97" s="216"/>
      <c r="AP97" s="216"/>
    </row>
    <row r="98" spans="1:42" ht="12.75">
      <c r="A98" s="117">
        <v>91</v>
      </c>
      <c r="B98" s="281" t="s">
        <v>139</v>
      </c>
      <c r="C98" s="7">
        <v>57</v>
      </c>
      <c r="D98" s="7">
        <v>2001</v>
      </c>
      <c r="E98" s="7">
        <f t="shared" si="8"/>
        <v>7</v>
      </c>
      <c r="F98" s="7"/>
      <c r="G98" s="7">
        <f t="shared" si="9"/>
        <v>64</v>
      </c>
      <c r="H98" s="22"/>
      <c r="I98" s="5">
        <v>0</v>
      </c>
      <c r="J98" s="7">
        <v>1</v>
      </c>
      <c r="K98" s="7"/>
      <c r="L98" s="7"/>
      <c r="M98" s="7">
        <v>4</v>
      </c>
      <c r="N98" s="232">
        <f t="shared" si="7"/>
        <v>3</v>
      </c>
      <c r="O98" s="54"/>
      <c r="P98" s="54">
        <v>1</v>
      </c>
      <c r="Q98" s="54">
        <v>1</v>
      </c>
      <c r="R98" s="54"/>
      <c r="S98" s="54">
        <v>1</v>
      </c>
      <c r="T98" s="54">
        <v>1</v>
      </c>
      <c r="U98" s="54">
        <v>1</v>
      </c>
      <c r="V98" s="54"/>
      <c r="W98" s="55"/>
      <c r="X98" s="59"/>
      <c r="Y98" s="59"/>
      <c r="Z98" s="59"/>
      <c r="AA98" s="7"/>
      <c r="AB98" s="93"/>
      <c r="AC98" s="93"/>
      <c r="AD98" s="93"/>
      <c r="AE98" s="93"/>
      <c r="AF98" s="93"/>
      <c r="AG98" s="93"/>
      <c r="AH98" s="93"/>
      <c r="AI98" s="93"/>
      <c r="AJ98" s="93"/>
      <c r="AK98" s="93"/>
      <c r="AL98" s="93"/>
      <c r="AM98" s="93"/>
      <c r="AN98" s="93"/>
      <c r="AO98" s="93"/>
      <c r="AP98" s="93"/>
    </row>
    <row r="99" spans="1:42" ht="12.75">
      <c r="A99" s="117">
        <v>92</v>
      </c>
      <c r="B99" s="327" t="s">
        <v>175</v>
      </c>
      <c r="C99" s="7">
        <v>69</v>
      </c>
      <c r="D99" s="7">
        <v>2001</v>
      </c>
      <c r="E99" s="7">
        <f t="shared" si="8"/>
        <v>7</v>
      </c>
      <c r="F99" s="7"/>
      <c r="G99" s="7">
        <f t="shared" si="9"/>
        <v>76</v>
      </c>
      <c r="H99" s="21"/>
      <c r="I99" s="5">
        <v>0</v>
      </c>
      <c r="J99" s="7">
        <v>4</v>
      </c>
      <c r="L99" s="7">
        <v>6</v>
      </c>
      <c r="M99" s="7">
        <v>7</v>
      </c>
      <c r="N99" s="232">
        <f>+E99-M99</f>
        <v>0</v>
      </c>
      <c r="O99" s="54">
        <v>1</v>
      </c>
      <c r="P99" s="54"/>
      <c r="Q99" s="54">
        <v>1</v>
      </c>
      <c r="R99" s="54"/>
      <c r="S99" s="54"/>
      <c r="T99" s="54"/>
      <c r="U99" s="54"/>
      <c r="V99" s="54"/>
      <c r="W99" s="53"/>
      <c r="X99" s="53"/>
      <c r="Y99" s="55">
        <v>1</v>
      </c>
      <c r="Z99" s="53"/>
      <c r="AA99" s="7"/>
      <c r="AB99" s="93"/>
      <c r="AC99" s="93"/>
      <c r="AD99" s="93"/>
      <c r="AE99" s="93"/>
      <c r="AF99" s="93"/>
      <c r="AG99" s="93"/>
      <c r="AH99" s="93"/>
      <c r="AI99" s="93"/>
      <c r="AJ99" s="93"/>
      <c r="AK99" s="93"/>
      <c r="AL99" s="93"/>
      <c r="AM99" s="93"/>
      <c r="AN99" s="93"/>
      <c r="AO99" s="93"/>
      <c r="AP99" s="93"/>
    </row>
    <row r="100" spans="1:42" ht="12.75">
      <c r="A100" s="117">
        <v>93</v>
      </c>
      <c r="B100" s="281" t="s">
        <v>196</v>
      </c>
      <c r="C100" s="7">
        <v>56</v>
      </c>
      <c r="D100" s="7">
        <v>2001</v>
      </c>
      <c r="E100" s="7">
        <f t="shared" si="8"/>
        <v>7</v>
      </c>
      <c r="F100" s="7"/>
      <c r="G100" s="7">
        <f t="shared" si="9"/>
        <v>63</v>
      </c>
      <c r="H100" s="22"/>
      <c r="I100" s="5">
        <v>0</v>
      </c>
      <c r="J100" s="7"/>
      <c r="K100" s="7"/>
      <c r="L100" s="7"/>
      <c r="M100" s="7">
        <v>6</v>
      </c>
      <c r="N100" s="232">
        <f t="shared" si="7"/>
        <v>1</v>
      </c>
      <c r="O100" s="54">
        <v>1</v>
      </c>
      <c r="P100" s="54"/>
      <c r="Q100" s="54">
        <v>1</v>
      </c>
      <c r="R100" s="54"/>
      <c r="S100" s="53">
        <v>1</v>
      </c>
      <c r="T100" s="53"/>
      <c r="U100" s="53"/>
      <c r="V100" s="54"/>
      <c r="W100" s="53"/>
      <c r="X100" s="53"/>
      <c r="Y100" s="53"/>
      <c r="Z100" s="53"/>
      <c r="AA100" s="7"/>
      <c r="AB100" s="93"/>
      <c r="AC100" s="93"/>
      <c r="AD100" s="93"/>
      <c r="AE100" s="93"/>
      <c r="AF100" s="93"/>
      <c r="AG100" s="93"/>
      <c r="AH100" s="93"/>
      <c r="AI100" s="93"/>
      <c r="AJ100">
        <v>1</v>
      </c>
      <c r="AK100" s="93"/>
      <c r="AL100" s="93"/>
      <c r="AM100" s="93"/>
      <c r="AN100" s="93"/>
      <c r="AO100" s="93"/>
      <c r="AP100" s="93"/>
    </row>
    <row r="101" spans="1:42" ht="12.75">
      <c r="A101" s="117">
        <v>94</v>
      </c>
      <c r="B101" s="281" t="s">
        <v>75</v>
      </c>
      <c r="C101" s="7">
        <v>51</v>
      </c>
      <c r="D101" s="7">
        <v>2001</v>
      </c>
      <c r="E101" s="7">
        <f t="shared" si="8"/>
        <v>7</v>
      </c>
      <c r="F101" s="7"/>
      <c r="G101" s="7">
        <f t="shared" si="9"/>
        <v>58</v>
      </c>
      <c r="H101" s="21"/>
      <c r="I101" s="5">
        <v>0</v>
      </c>
      <c r="J101" s="7">
        <v>1</v>
      </c>
      <c r="K101" s="7"/>
      <c r="L101" s="7"/>
      <c r="M101" s="7">
        <v>2</v>
      </c>
      <c r="N101" s="232">
        <f t="shared" si="7"/>
        <v>5</v>
      </c>
      <c r="O101" s="54"/>
      <c r="P101" s="54">
        <v>1</v>
      </c>
      <c r="Q101" s="54">
        <v>1</v>
      </c>
      <c r="R101" s="54"/>
      <c r="S101" s="54"/>
      <c r="T101" s="54"/>
      <c r="U101" s="54"/>
      <c r="V101" s="54"/>
      <c r="W101" s="55"/>
      <c r="X101" s="53"/>
      <c r="Y101" s="53"/>
      <c r="Z101" s="53"/>
      <c r="AA101" s="7"/>
      <c r="AB101" s="93"/>
      <c r="AC101" s="93"/>
      <c r="AD101" s="93"/>
      <c r="AE101" s="93"/>
      <c r="AF101" s="93"/>
      <c r="AG101" s="93"/>
      <c r="AH101" s="93"/>
      <c r="AI101" s="93"/>
      <c r="AJ101">
        <v>1</v>
      </c>
      <c r="AK101" s="93"/>
      <c r="AL101" s="93"/>
      <c r="AM101" s="93"/>
      <c r="AN101" s="93"/>
      <c r="AO101" s="93"/>
      <c r="AP101" s="93"/>
    </row>
    <row r="102" spans="1:42" ht="12.75">
      <c r="A102" s="117">
        <v>95</v>
      </c>
      <c r="B102" s="281" t="s">
        <v>207</v>
      </c>
      <c r="C102" s="7">
        <v>54</v>
      </c>
      <c r="D102" s="7">
        <v>2001</v>
      </c>
      <c r="E102" s="7">
        <f t="shared" si="8"/>
        <v>7</v>
      </c>
      <c r="F102" s="7"/>
      <c r="G102" s="7">
        <f t="shared" si="9"/>
        <v>61</v>
      </c>
      <c r="H102" s="21"/>
      <c r="I102" s="5">
        <v>0</v>
      </c>
      <c r="K102" s="7">
        <v>3</v>
      </c>
      <c r="L102" s="7"/>
      <c r="M102" s="1">
        <v>7</v>
      </c>
      <c r="N102" s="232">
        <f t="shared" si="7"/>
        <v>0</v>
      </c>
      <c r="O102" s="54"/>
      <c r="P102" s="54">
        <v>1</v>
      </c>
      <c r="Q102" s="54">
        <v>1</v>
      </c>
      <c r="R102" s="54"/>
      <c r="S102" s="54">
        <v>1</v>
      </c>
      <c r="T102" s="54"/>
      <c r="U102" s="54"/>
      <c r="V102" s="54"/>
      <c r="W102" s="53"/>
      <c r="X102" s="53"/>
      <c r="Y102" s="53"/>
      <c r="Z102" s="53"/>
      <c r="AA102" s="7"/>
      <c r="AB102" s="93"/>
      <c r="AC102" s="93"/>
      <c r="AD102" s="93"/>
      <c r="AE102" s="93"/>
      <c r="AF102" s="93"/>
      <c r="AG102" s="93"/>
      <c r="AH102" s="93"/>
      <c r="AI102" s="93"/>
      <c r="AJ102">
        <v>1</v>
      </c>
      <c r="AK102" s="93"/>
      <c r="AL102" s="93"/>
      <c r="AM102" s="93"/>
      <c r="AN102" s="93"/>
      <c r="AO102" s="93"/>
      <c r="AP102" s="93"/>
    </row>
    <row r="103" spans="1:42" s="8" customFormat="1" ht="12.75">
      <c r="A103" s="117">
        <v>96</v>
      </c>
      <c r="B103" s="281" t="s">
        <v>77</v>
      </c>
      <c r="C103" s="7">
        <v>53</v>
      </c>
      <c r="D103" s="7">
        <v>2001</v>
      </c>
      <c r="E103" s="7">
        <f t="shared" si="8"/>
        <v>7</v>
      </c>
      <c r="F103" s="7"/>
      <c r="G103" s="7">
        <f t="shared" si="9"/>
        <v>60</v>
      </c>
      <c r="H103" s="21"/>
      <c r="I103" s="5">
        <v>0</v>
      </c>
      <c r="J103" s="7">
        <v>4</v>
      </c>
      <c r="K103" s="7"/>
      <c r="L103" s="7">
        <v>5</v>
      </c>
      <c r="M103" s="7">
        <v>6</v>
      </c>
      <c r="N103" s="232">
        <f t="shared" si="7"/>
        <v>1</v>
      </c>
      <c r="O103" s="54">
        <v>1</v>
      </c>
      <c r="P103" s="54"/>
      <c r="Q103" s="54">
        <v>1</v>
      </c>
      <c r="R103" s="54"/>
      <c r="S103" s="54">
        <v>1</v>
      </c>
      <c r="T103" s="54"/>
      <c r="U103" s="54"/>
      <c r="V103" s="54"/>
      <c r="W103" s="53"/>
      <c r="X103" s="53"/>
      <c r="Y103" s="53"/>
      <c r="Z103" s="53"/>
      <c r="AA103" s="7"/>
      <c r="AB103" s="93"/>
      <c r="AC103" s="93"/>
      <c r="AD103" s="93"/>
      <c r="AE103" s="93"/>
      <c r="AF103" s="93"/>
      <c r="AG103" s="93"/>
      <c r="AH103" s="93"/>
      <c r="AI103" s="93"/>
      <c r="AJ103">
        <v>1</v>
      </c>
      <c r="AK103" s="93"/>
      <c r="AL103" s="93"/>
      <c r="AM103" s="93"/>
      <c r="AN103" s="93"/>
      <c r="AO103" s="208"/>
      <c r="AP103" s="208"/>
    </row>
    <row r="104" spans="1:42" ht="12.75">
      <c r="A104" s="117">
        <v>97</v>
      </c>
      <c r="B104" s="281" t="s">
        <v>76</v>
      </c>
      <c r="C104" s="7">
        <v>48</v>
      </c>
      <c r="D104" s="7">
        <v>2001</v>
      </c>
      <c r="E104" s="7">
        <f t="shared" si="8"/>
        <v>7</v>
      </c>
      <c r="F104" s="7"/>
      <c r="G104" s="7">
        <f t="shared" si="9"/>
        <v>55</v>
      </c>
      <c r="H104" s="21"/>
      <c r="I104" s="5">
        <v>0</v>
      </c>
      <c r="J104" s="7">
        <v>1</v>
      </c>
      <c r="K104" s="7"/>
      <c r="L104" s="7"/>
      <c r="M104" s="7">
        <v>6</v>
      </c>
      <c r="N104" s="232">
        <f t="shared" si="7"/>
        <v>1</v>
      </c>
      <c r="O104" s="54"/>
      <c r="P104" s="54"/>
      <c r="Q104" s="54"/>
      <c r="R104" s="54"/>
      <c r="S104" s="54">
        <v>1</v>
      </c>
      <c r="T104" s="54"/>
      <c r="U104" s="54"/>
      <c r="V104" s="54"/>
      <c r="W104" s="55"/>
      <c r="X104" s="53"/>
      <c r="Y104" s="53"/>
      <c r="Z104" s="53"/>
      <c r="AA104" s="7"/>
      <c r="AB104" s="208"/>
      <c r="AC104" s="208"/>
      <c r="AD104" s="208"/>
      <c r="AE104" s="208"/>
      <c r="AF104" s="208"/>
      <c r="AG104" s="208"/>
      <c r="AH104" s="208"/>
      <c r="AI104" s="208"/>
      <c r="AJ104">
        <v>1</v>
      </c>
      <c r="AK104" s="93"/>
      <c r="AL104" s="93"/>
      <c r="AM104" s="93"/>
      <c r="AN104" s="208"/>
      <c r="AO104" s="93"/>
      <c r="AP104" s="93"/>
    </row>
    <row r="105" spans="1:42" ht="12.75">
      <c r="A105" s="117">
        <v>98</v>
      </c>
      <c r="B105" s="40" t="s">
        <v>79</v>
      </c>
      <c r="C105" s="7">
        <v>42</v>
      </c>
      <c r="D105" s="7">
        <v>2001</v>
      </c>
      <c r="E105" s="7">
        <f t="shared" si="8"/>
        <v>7</v>
      </c>
      <c r="F105" s="7">
        <v>27</v>
      </c>
      <c r="G105" s="7">
        <f t="shared" si="9"/>
        <v>49</v>
      </c>
      <c r="H105" s="21">
        <f>AVERAGE(C79:C105)</f>
        <v>53.370370370370374</v>
      </c>
      <c r="I105" s="5">
        <v>0</v>
      </c>
      <c r="J105" s="7">
        <v>1</v>
      </c>
      <c r="K105" s="7">
        <v>3</v>
      </c>
      <c r="L105" s="7">
        <v>4</v>
      </c>
      <c r="M105" s="7">
        <v>6</v>
      </c>
      <c r="N105" s="232">
        <f t="shared" si="7"/>
        <v>1</v>
      </c>
      <c r="O105" s="54"/>
      <c r="P105" s="54"/>
      <c r="Q105" s="54">
        <v>1</v>
      </c>
      <c r="R105" s="54">
        <v>1</v>
      </c>
      <c r="S105" s="54"/>
      <c r="T105" s="54">
        <v>1</v>
      </c>
      <c r="U105" s="54">
        <v>1</v>
      </c>
      <c r="V105" s="54"/>
      <c r="W105" s="55"/>
      <c r="X105" s="53"/>
      <c r="Y105" s="54">
        <v>1</v>
      </c>
      <c r="Z105" s="53"/>
      <c r="AA105" s="7"/>
      <c r="AB105" s="93"/>
      <c r="AC105" s="93"/>
      <c r="AD105" s="93"/>
      <c r="AE105" s="93"/>
      <c r="AF105" s="93"/>
      <c r="AG105" s="93"/>
      <c r="AH105" s="93"/>
      <c r="AI105" s="93"/>
      <c r="AJ105">
        <v>1</v>
      </c>
      <c r="AK105" s="34"/>
      <c r="AL105" s="34"/>
      <c r="AM105" s="34"/>
      <c r="AN105" s="93"/>
      <c r="AO105" s="93"/>
      <c r="AP105" s="93"/>
    </row>
    <row r="106" spans="1:42" ht="12.75">
      <c r="A106" s="117">
        <v>99</v>
      </c>
      <c r="B106" s="210" t="s">
        <v>298</v>
      </c>
      <c r="C106" s="7">
        <v>66</v>
      </c>
      <c r="D106" s="7">
        <v>2002</v>
      </c>
      <c r="E106" s="7">
        <f t="shared" si="8"/>
        <v>6</v>
      </c>
      <c r="F106" s="12"/>
      <c r="G106" s="12">
        <f t="shared" si="9"/>
        <v>72</v>
      </c>
      <c r="H106" s="22"/>
      <c r="I106" s="5">
        <v>0</v>
      </c>
      <c r="J106" s="7"/>
      <c r="K106" s="7">
        <v>3</v>
      </c>
      <c r="L106" s="7"/>
      <c r="M106" s="7">
        <v>5</v>
      </c>
      <c r="N106" s="232">
        <f t="shared" si="7"/>
        <v>1</v>
      </c>
      <c r="O106" s="54"/>
      <c r="P106" s="54">
        <v>1</v>
      </c>
      <c r="Q106" s="54">
        <v>1</v>
      </c>
      <c r="R106" s="54"/>
      <c r="S106" s="54"/>
      <c r="T106" s="54"/>
      <c r="U106" s="54"/>
      <c r="V106" s="54"/>
      <c r="W106" s="54"/>
      <c r="X106" s="54"/>
      <c r="Y106" s="54"/>
      <c r="Z106" s="54"/>
      <c r="AA106" s="7"/>
      <c r="AB106" s="93"/>
      <c r="AC106" s="93"/>
      <c r="AD106" s="93"/>
      <c r="AE106" s="93"/>
      <c r="AF106" s="93"/>
      <c r="AG106" s="93"/>
      <c r="AH106" s="93"/>
      <c r="AI106" s="93"/>
      <c r="AJ106">
        <v>1</v>
      </c>
      <c r="AK106" s="93"/>
      <c r="AL106" s="93"/>
      <c r="AM106" s="93"/>
      <c r="AN106" s="93"/>
      <c r="AO106" s="93"/>
      <c r="AP106" s="93"/>
    </row>
    <row r="107" spans="1:42" s="6" customFormat="1" ht="12.75">
      <c r="A107" s="117">
        <v>100</v>
      </c>
      <c r="B107" s="68" t="s">
        <v>90</v>
      </c>
      <c r="C107" s="12">
        <v>54</v>
      </c>
      <c r="D107" s="12">
        <v>2002</v>
      </c>
      <c r="E107" s="12">
        <f t="shared" si="8"/>
        <v>6</v>
      </c>
      <c r="F107" s="12"/>
      <c r="G107" s="12">
        <f t="shared" si="9"/>
        <v>60</v>
      </c>
      <c r="H107" s="23"/>
      <c r="I107" s="63">
        <v>0</v>
      </c>
      <c r="J107" s="12">
        <v>1</v>
      </c>
      <c r="K107" s="12">
        <v>2</v>
      </c>
      <c r="L107" s="12">
        <v>3</v>
      </c>
      <c r="M107" s="12">
        <v>6</v>
      </c>
      <c r="N107" s="232">
        <f t="shared" si="7"/>
        <v>0</v>
      </c>
      <c r="O107" s="60">
        <v>1</v>
      </c>
      <c r="P107" s="60"/>
      <c r="Q107" s="60">
        <v>1</v>
      </c>
      <c r="R107" s="60">
        <v>1</v>
      </c>
      <c r="S107" s="60">
        <v>1</v>
      </c>
      <c r="T107" s="60"/>
      <c r="U107" s="60"/>
      <c r="V107" s="60"/>
      <c r="W107" s="55"/>
      <c r="X107" s="62"/>
      <c r="Y107" s="62"/>
      <c r="Z107" s="62"/>
      <c r="AA107" s="12"/>
      <c r="AB107" s="93"/>
      <c r="AC107" s="93"/>
      <c r="AD107" s="93"/>
      <c r="AE107" s="93"/>
      <c r="AF107" s="93"/>
      <c r="AG107" s="93"/>
      <c r="AH107" s="93"/>
      <c r="AI107" s="93"/>
      <c r="AJ107">
        <v>1</v>
      </c>
      <c r="AK107" s="93"/>
      <c r="AL107" s="93"/>
      <c r="AM107" s="93"/>
      <c r="AN107" s="93"/>
      <c r="AO107" s="34"/>
      <c r="AP107" s="34"/>
    </row>
    <row r="108" spans="1:42" ht="12.75">
      <c r="A108" s="117">
        <v>101</v>
      </c>
      <c r="B108" s="40" t="s">
        <v>81</v>
      </c>
      <c r="C108" s="7">
        <v>61</v>
      </c>
      <c r="D108" s="7">
        <v>2002</v>
      </c>
      <c r="E108" s="7">
        <f t="shared" si="8"/>
        <v>6</v>
      </c>
      <c r="F108" s="12"/>
      <c r="G108" s="7">
        <f t="shared" si="9"/>
        <v>67</v>
      </c>
      <c r="H108" s="21"/>
      <c r="I108" s="5">
        <v>0</v>
      </c>
      <c r="J108" s="7"/>
      <c r="K108" s="7">
        <v>4</v>
      </c>
      <c r="L108" s="1">
        <v>6</v>
      </c>
      <c r="M108" s="1">
        <v>6</v>
      </c>
      <c r="N108" s="232">
        <f t="shared" si="7"/>
        <v>0</v>
      </c>
      <c r="O108" s="54">
        <v>1</v>
      </c>
      <c r="P108" s="54"/>
      <c r="Q108" s="54">
        <v>1</v>
      </c>
      <c r="R108" s="54"/>
      <c r="S108" s="54"/>
      <c r="T108" s="54"/>
      <c r="U108" s="54"/>
      <c r="V108" s="54"/>
      <c r="W108" s="53"/>
      <c r="X108" s="53"/>
      <c r="Y108" s="53"/>
      <c r="Z108" s="53">
        <v>1</v>
      </c>
      <c r="AA108" s="7"/>
      <c r="AB108" s="34"/>
      <c r="AC108" s="34"/>
      <c r="AD108" s="34"/>
      <c r="AE108" s="34"/>
      <c r="AF108" s="34"/>
      <c r="AG108" s="34"/>
      <c r="AH108" s="34"/>
      <c r="AI108" s="34"/>
      <c r="AJ108" s="93">
        <v>1</v>
      </c>
      <c r="AK108" s="93"/>
      <c r="AL108" s="93"/>
      <c r="AM108" s="93"/>
      <c r="AN108" s="34"/>
      <c r="AO108" s="93"/>
      <c r="AP108" s="93"/>
    </row>
    <row r="109" spans="1:42" s="6" customFormat="1" ht="12.75">
      <c r="A109" s="117">
        <v>102</v>
      </c>
      <c r="B109" s="281" t="s">
        <v>201</v>
      </c>
      <c r="C109" s="7">
        <v>56</v>
      </c>
      <c r="D109" s="7">
        <v>2002</v>
      </c>
      <c r="E109" s="7">
        <f t="shared" si="8"/>
        <v>6</v>
      </c>
      <c r="F109" s="12"/>
      <c r="G109" s="7">
        <f t="shared" si="9"/>
        <v>62</v>
      </c>
      <c r="H109" s="21"/>
      <c r="I109" s="5">
        <v>0</v>
      </c>
      <c r="J109" s="7"/>
      <c r="K109" s="7"/>
      <c r="L109" s="7">
        <v>4</v>
      </c>
      <c r="M109" s="7">
        <v>5</v>
      </c>
      <c r="N109" s="232">
        <f t="shared" si="7"/>
        <v>1</v>
      </c>
      <c r="O109" s="54"/>
      <c r="P109" s="54"/>
      <c r="Q109" s="54">
        <v>1</v>
      </c>
      <c r="R109" s="54">
        <v>1</v>
      </c>
      <c r="S109" s="54">
        <v>1</v>
      </c>
      <c r="T109" s="54"/>
      <c r="U109" s="54"/>
      <c r="V109" s="54"/>
      <c r="W109" s="55"/>
      <c r="X109" s="53"/>
      <c r="Y109" s="53"/>
      <c r="Z109" s="53"/>
      <c r="AA109" s="7"/>
      <c r="AB109" s="93"/>
      <c r="AC109" s="93"/>
      <c r="AD109" s="93"/>
      <c r="AE109" s="93"/>
      <c r="AF109" s="93"/>
      <c r="AG109" s="93"/>
      <c r="AH109" s="93"/>
      <c r="AI109" s="93"/>
      <c r="AJ109" s="93">
        <v>1</v>
      </c>
      <c r="AK109" s="93"/>
      <c r="AL109" s="93"/>
      <c r="AM109" s="93"/>
      <c r="AN109" s="93"/>
      <c r="AO109" s="34"/>
      <c r="AP109" s="34"/>
    </row>
    <row r="110" spans="1:42" ht="12.75">
      <c r="A110" s="117">
        <v>103</v>
      </c>
      <c r="B110" s="325" t="s">
        <v>152</v>
      </c>
      <c r="C110" s="7">
        <v>55</v>
      </c>
      <c r="D110" s="7">
        <v>2002</v>
      </c>
      <c r="E110" s="7">
        <f t="shared" si="8"/>
        <v>6</v>
      </c>
      <c r="F110" s="12"/>
      <c r="G110" s="7">
        <f t="shared" si="9"/>
        <v>61</v>
      </c>
      <c r="H110" s="21"/>
      <c r="I110" s="5">
        <v>0</v>
      </c>
      <c r="J110" s="7">
        <v>1</v>
      </c>
      <c r="K110" s="7">
        <v>2</v>
      </c>
      <c r="L110" s="7">
        <v>5</v>
      </c>
      <c r="M110" s="7">
        <v>6</v>
      </c>
      <c r="N110" s="232">
        <f t="shared" si="7"/>
        <v>0</v>
      </c>
      <c r="O110" s="54">
        <v>1</v>
      </c>
      <c r="P110" s="54"/>
      <c r="Q110" s="54">
        <v>1</v>
      </c>
      <c r="R110" s="54">
        <v>1</v>
      </c>
      <c r="S110" s="54">
        <v>1</v>
      </c>
      <c r="T110" s="54"/>
      <c r="U110" s="54">
        <v>1</v>
      </c>
      <c r="V110" s="54">
        <v>1</v>
      </c>
      <c r="W110" s="53"/>
      <c r="X110" s="54">
        <v>1</v>
      </c>
      <c r="Y110" s="53"/>
      <c r="Z110" s="53"/>
      <c r="AA110" s="7"/>
      <c r="AB110" s="34"/>
      <c r="AC110" s="34"/>
      <c r="AD110" s="34"/>
      <c r="AE110" s="34"/>
      <c r="AF110" s="34"/>
      <c r="AG110" s="34"/>
      <c r="AH110" s="34"/>
      <c r="AI110" s="34"/>
      <c r="AJ110" s="93">
        <v>1</v>
      </c>
      <c r="AK110" s="93"/>
      <c r="AL110" s="93"/>
      <c r="AM110" s="93"/>
      <c r="AN110" s="34"/>
      <c r="AO110" s="93"/>
      <c r="AP110" s="93"/>
    </row>
    <row r="111" spans="1:42" ht="12.75">
      <c r="A111" s="117">
        <v>104</v>
      </c>
      <c r="B111" s="281" t="s">
        <v>82</v>
      </c>
      <c r="C111" s="7">
        <v>57</v>
      </c>
      <c r="D111" s="7">
        <v>2002</v>
      </c>
      <c r="E111" s="7">
        <f t="shared" si="8"/>
        <v>6</v>
      </c>
      <c r="F111" s="12"/>
      <c r="G111" s="7">
        <f t="shared" si="9"/>
        <v>63</v>
      </c>
      <c r="H111" s="21"/>
      <c r="I111" s="5">
        <v>0</v>
      </c>
      <c r="J111" s="7">
        <v>1</v>
      </c>
      <c r="K111" s="7"/>
      <c r="L111" s="7"/>
      <c r="M111" s="7">
        <v>2</v>
      </c>
      <c r="N111" s="232">
        <f t="shared" si="7"/>
        <v>4</v>
      </c>
      <c r="O111" s="54">
        <v>1</v>
      </c>
      <c r="P111" s="54"/>
      <c r="Q111" s="54">
        <v>1</v>
      </c>
      <c r="R111" s="54"/>
      <c r="S111" s="54">
        <v>1</v>
      </c>
      <c r="T111" s="54"/>
      <c r="U111" s="54"/>
      <c r="V111" s="54"/>
      <c r="W111" s="55"/>
      <c r="X111" s="53"/>
      <c r="Y111" s="53"/>
      <c r="Z111" s="53"/>
      <c r="AA111" s="7"/>
      <c r="AB111" s="93"/>
      <c r="AC111" s="93"/>
      <c r="AD111" s="93"/>
      <c r="AE111" s="93"/>
      <c r="AF111" s="93"/>
      <c r="AG111" s="93"/>
      <c r="AH111" s="93"/>
      <c r="AI111" s="93"/>
      <c r="AJ111" s="93">
        <v>1</v>
      </c>
      <c r="AK111" s="34"/>
      <c r="AL111" s="34"/>
      <c r="AM111" s="34"/>
      <c r="AN111" s="93"/>
      <c r="AO111" s="93"/>
      <c r="AP111" s="93"/>
    </row>
    <row r="112" spans="1:42" ht="12.75">
      <c r="A112" s="117">
        <v>105</v>
      </c>
      <c r="B112" s="210" t="s">
        <v>294</v>
      </c>
      <c r="C112" s="28">
        <v>58</v>
      </c>
      <c r="D112" s="7">
        <v>2002</v>
      </c>
      <c r="E112" s="7">
        <f aca="true" t="shared" si="10" ref="E112:E139">+$A$6-D112</f>
        <v>6</v>
      </c>
      <c r="F112" s="12"/>
      <c r="G112" s="73">
        <f t="shared" si="9"/>
        <v>64</v>
      </c>
      <c r="H112" s="22"/>
      <c r="I112" s="5">
        <v>0</v>
      </c>
      <c r="J112" s="7">
        <v>1</v>
      </c>
      <c r="K112" s="7"/>
      <c r="L112" s="7"/>
      <c r="M112" s="7">
        <v>3</v>
      </c>
      <c r="N112" s="232">
        <f t="shared" si="7"/>
        <v>3</v>
      </c>
      <c r="O112" s="54">
        <v>1</v>
      </c>
      <c r="P112" s="54"/>
      <c r="Q112" s="54">
        <v>1</v>
      </c>
      <c r="R112" s="54"/>
      <c r="S112" s="54"/>
      <c r="T112" s="54"/>
      <c r="U112" s="54"/>
      <c r="V112" s="54"/>
      <c r="W112" s="54">
        <v>1</v>
      </c>
      <c r="X112" s="54"/>
      <c r="Y112" s="54"/>
      <c r="Z112" s="54"/>
      <c r="AA112" s="7"/>
      <c r="AB112" s="93"/>
      <c r="AC112" s="93"/>
      <c r="AD112" s="93"/>
      <c r="AE112" s="93"/>
      <c r="AF112" s="93"/>
      <c r="AG112" s="93"/>
      <c r="AH112" s="93"/>
      <c r="AI112" s="93"/>
      <c r="AJ112" s="93">
        <v>1</v>
      </c>
      <c r="AK112" s="93"/>
      <c r="AL112" s="93"/>
      <c r="AM112" s="93"/>
      <c r="AN112" s="93"/>
      <c r="AO112" s="93"/>
      <c r="AP112" s="93"/>
    </row>
    <row r="113" spans="1:42" s="6" customFormat="1" ht="12.75">
      <c r="A113" s="117">
        <v>106</v>
      </c>
      <c r="B113" s="40" t="s">
        <v>148</v>
      </c>
      <c r="C113" s="7">
        <v>56</v>
      </c>
      <c r="D113" s="7">
        <v>2002</v>
      </c>
      <c r="E113" s="7">
        <f t="shared" si="10"/>
        <v>6</v>
      </c>
      <c r="F113" s="12"/>
      <c r="G113" s="7">
        <f t="shared" si="9"/>
        <v>62</v>
      </c>
      <c r="H113" s="22"/>
      <c r="I113" s="5">
        <v>0</v>
      </c>
      <c r="J113" s="7">
        <v>3</v>
      </c>
      <c r="K113" s="7"/>
      <c r="L113" s="7">
        <v>4</v>
      </c>
      <c r="M113" s="12">
        <v>6</v>
      </c>
      <c r="N113" s="232">
        <f t="shared" si="7"/>
        <v>0</v>
      </c>
      <c r="O113" s="54">
        <v>1</v>
      </c>
      <c r="P113" s="54"/>
      <c r="Q113" s="54">
        <v>1</v>
      </c>
      <c r="R113" s="54"/>
      <c r="S113" s="54"/>
      <c r="T113" s="54"/>
      <c r="U113" s="53"/>
      <c r="V113" s="54"/>
      <c r="W113" s="53"/>
      <c r="X113" s="53"/>
      <c r="Y113" s="53"/>
      <c r="Z113" s="53">
        <v>1</v>
      </c>
      <c r="AA113" s="7"/>
      <c r="AB113" s="93"/>
      <c r="AC113" s="93"/>
      <c r="AD113" s="93"/>
      <c r="AE113" s="93"/>
      <c r="AF113" s="93"/>
      <c r="AG113" s="93"/>
      <c r="AH113" s="93"/>
      <c r="AI113" s="93"/>
      <c r="AJ113" s="93">
        <v>1</v>
      </c>
      <c r="AK113" s="93"/>
      <c r="AL113" s="93"/>
      <c r="AM113" s="93"/>
      <c r="AN113" s="93"/>
      <c r="AO113" s="34"/>
      <c r="AP113" s="34"/>
    </row>
    <row r="114" spans="1:42" ht="15">
      <c r="A114" s="117">
        <v>107</v>
      </c>
      <c r="B114" s="40" t="s">
        <v>208</v>
      </c>
      <c r="C114" s="7">
        <v>64</v>
      </c>
      <c r="D114" s="7">
        <v>2002</v>
      </c>
      <c r="E114" s="7">
        <f t="shared" si="10"/>
        <v>6</v>
      </c>
      <c r="F114" s="12"/>
      <c r="G114" s="7">
        <f t="shared" si="9"/>
        <v>70</v>
      </c>
      <c r="H114" s="21"/>
      <c r="I114" s="5">
        <v>0</v>
      </c>
      <c r="J114" s="7">
        <v>1</v>
      </c>
      <c r="K114" s="7">
        <v>2</v>
      </c>
      <c r="L114" s="80">
        <v>5</v>
      </c>
      <c r="M114" s="1">
        <v>6</v>
      </c>
      <c r="N114" s="232">
        <f t="shared" si="7"/>
        <v>0</v>
      </c>
      <c r="O114" s="54"/>
      <c r="P114" s="54">
        <v>1</v>
      </c>
      <c r="Q114" s="54">
        <v>1</v>
      </c>
      <c r="R114" s="54"/>
      <c r="S114" s="54">
        <v>1</v>
      </c>
      <c r="T114" s="54"/>
      <c r="U114" s="54"/>
      <c r="V114" s="54"/>
      <c r="W114" s="53"/>
      <c r="X114" s="53"/>
      <c r="Y114" s="53"/>
      <c r="Z114" s="53">
        <v>1</v>
      </c>
      <c r="AA114" s="7"/>
      <c r="AB114" s="93"/>
      <c r="AC114" s="93"/>
      <c r="AD114" s="93"/>
      <c r="AE114" s="93"/>
      <c r="AF114" s="93"/>
      <c r="AG114" s="93"/>
      <c r="AH114" s="93"/>
      <c r="AI114" s="93"/>
      <c r="AJ114" s="93">
        <v>1</v>
      </c>
      <c r="AK114" s="93"/>
      <c r="AL114" s="93"/>
      <c r="AM114" s="93"/>
      <c r="AN114" s="93"/>
      <c r="AO114" s="93"/>
      <c r="AP114" s="93"/>
    </row>
    <row r="115" spans="1:42" ht="12.75">
      <c r="A115" s="117">
        <v>108</v>
      </c>
      <c r="B115" s="40" t="s">
        <v>372</v>
      </c>
      <c r="C115" s="7">
        <v>73</v>
      </c>
      <c r="D115" s="7">
        <v>2002</v>
      </c>
      <c r="E115" s="7">
        <f t="shared" si="10"/>
        <v>6</v>
      </c>
      <c r="F115" s="12"/>
      <c r="G115" s="7">
        <f t="shared" si="9"/>
        <v>79</v>
      </c>
      <c r="H115" s="21"/>
      <c r="I115" s="5">
        <v>0</v>
      </c>
      <c r="J115" s="7"/>
      <c r="K115" s="7"/>
      <c r="L115" s="7"/>
      <c r="M115" s="7">
        <v>5</v>
      </c>
      <c r="N115" s="232">
        <f t="shared" si="7"/>
        <v>1</v>
      </c>
      <c r="O115" s="54"/>
      <c r="P115" s="54"/>
      <c r="Q115" s="54"/>
      <c r="R115" s="54"/>
      <c r="S115" s="54"/>
      <c r="T115" s="54"/>
      <c r="U115" s="54"/>
      <c r="V115" s="54"/>
      <c r="W115" s="55"/>
      <c r="X115" s="54"/>
      <c r="Y115" s="54"/>
      <c r="Z115" s="54"/>
      <c r="AA115" s="7"/>
      <c r="AB115" s="34"/>
      <c r="AC115" s="34"/>
      <c r="AD115" s="34"/>
      <c r="AE115" s="34"/>
      <c r="AF115" s="34"/>
      <c r="AG115" s="34"/>
      <c r="AH115" s="34"/>
      <c r="AI115" s="34"/>
      <c r="AJ115" s="93">
        <v>1</v>
      </c>
      <c r="AK115" s="93"/>
      <c r="AL115" s="93"/>
      <c r="AM115" s="93"/>
      <c r="AN115" s="34"/>
      <c r="AO115" s="93"/>
      <c r="AP115" s="93"/>
    </row>
    <row r="116" spans="1:42" ht="12.75">
      <c r="A116" s="117">
        <v>109</v>
      </c>
      <c r="B116" s="69" t="s">
        <v>212</v>
      </c>
      <c r="C116" s="7">
        <v>66</v>
      </c>
      <c r="D116" s="7">
        <v>2002</v>
      </c>
      <c r="E116" s="7">
        <f t="shared" si="10"/>
        <v>6</v>
      </c>
      <c r="F116" s="12"/>
      <c r="G116" s="7">
        <f t="shared" si="9"/>
        <v>72</v>
      </c>
      <c r="H116" s="22"/>
      <c r="I116" s="5">
        <v>0</v>
      </c>
      <c r="J116" s="7">
        <v>3</v>
      </c>
      <c r="K116" s="7"/>
      <c r="L116" s="7"/>
      <c r="M116" s="7">
        <v>4</v>
      </c>
      <c r="N116" s="232">
        <f t="shared" si="7"/>
        <v>2</v>
      </c>
      <c r="O116" s="54"/>
      <c r="P116" s="54">
        <v>1</v>
      </c>
      <c r="Q116" s="54">
        <v>1</v>
      </c>
      <c r="R116" s="54"/>
      <c r="S116" s="54"/>
      <c r="T116" s="54">
        <v>1</v>
      </c>
      <c r="U116" s="53"/>
      <c r="V116" s="53"/>
      <c r="W116" s="53"/>
      <c r="X116" s="53"/>
      <c r="Y116" s="53"/>
      <c r="Z116" s="53"/>
      <c r="AA116" s="7"/>
      <c r="AB116" s="93"/>
      <c r="AC116" s="93"/>
      <c r="AD116" s="93"/>
      <c r="AE116" s="93"/>
      <c r="AF116" s="93"/>
      <c r="AG116" s="93"/>
      <c r="AH116" s="93"/>
      <c r="AI116" s="93"/>
      <c r="AJ116" s="93"/>
      <c r="AK116" s="93"/>
      <c r="AL116" s="93"/>
      <c r="AM116" s="93"/>
      <c r="AN116" s="93"/>
      <c r="AO116" s="93"/>
      <c r="AP116" s="93"/>
    </row>
    <row r="117" spans="1:42" s="6" customFormat="1" ht="12.75">
      <c r="A117" s="117">
        <v>110</v>
      </c>
      <c r="B117" s="40" t="s">
        <v>209</v>
      </c>
      <c r="C117" s="7">
        <v>56</v>
      </c>
      <c r="D117" s="7">
        <v>2002</v>
      </c>
      <c r="E117" s="7">
        <f t="shared" si="10"/>
        <v>6</v>
      </c>
      <c r="F117" s="12"/>
      <c r="G117" s="7">
        <f t="shared" si="9"/>
        <v>62</v>
      </c>
      <c r="H117" s="21"/>
      <c r="I117" s="5">
        <v>0</v>
      </c>
      <c r="J117" s="7">
        <v>1</v>
      </c>
      <c r="K117" s="7"/>
      <c r="L117" s="7"/>
      <c r="M117" s="7">
        <v>5</v>
      </c>
      <c r="N117" s="232">
        <f t="shared" si="7"/>
        <v>1</v>
      </c>
      <c r="O117" s="54"/>
      <c r="P117" s="54">
        <v>1</v>
      </c>
      <c r="Q117" s="54">
        <v>1</v>
      </c>
      <c r="R117" s="54"/>
      <c r="S117" s="54"/>
      <c r="T117" s="54"/>
      <c r="U117" s="54"/>
      <c r="V117" s="54"/>
      <c r="W117" s="53"/>
      <c r="X117" s="53"/>
      <c r="Y117" s="53"/>
      <c r="Z117" s="53"/>
      <c r="AA117" s="7"/>
      <c r="AB117" s="93"/>
      <c r="AC117" s="93"/>
      <c r="AD117" s="93"/>
      <c r="AE117" s="93"/>
      <c r="AF117" s="93"/>
      <c r="AG117" s="93"/>
      <c r="AH117" s="93"/>
      <c r="AI117" s="93"/>
      <c r="AJ117" s="93"/>
      <c r="AK117" s="93"/>
      <c r="AL117" s="93"/>
      <c r="AM117" s="93"/>
      <c r="AN117" s="93"/>
      <c r="AO117" s="34"/>
      <c r="AP117" s="34"/>
    </row>
    <row r="118" spans="1:42" ht="12.75">
      <c r="A118" s="117">
        <v>111</v>
      </c>
      <c r="B118" s="325" t="s">
        <v>83</v>
      </c>
      <c r="C118" s="7">
        <v>54</v>
      </c>
      <c r="D118" s="7">
        <v>2002</v>
      </c>
      <c r="E118" s="7">
        <f t="shared" si="10"/>
        <v>6</v>
      </c>
      <c r="F118" s="12"/>
      <c r="G118" s="7">
        <f t="shared" si="9"/>
        <v>60</v>
      </c>
      <c r="H118" s="21"/>
      <c r="I118" s="5">
        <v>0</v>
      </c>
      <c r="J118" s="7"/>
      <c r="K118" s="7">
        <v>4</v>
      </c>
      <c r="L118" s="7">
        <v>5</v>
      </c>
      <c r="M118" s="1">
        <v>6</v>
      </c>
      <c r="N118" s="232">
        <f>+E118-M118</f>
        <v>0</v>
      </c>
      <c r="O118" s="54"/>
      <c r="P118" s="54"/>
      <c r="Q118" s="54"/>
      <c r="R118" s="54"/>
      <c r="S118" s="54"/>
      <c r="T118" s="54"/>
      <c r="U118" s="54"/>
      <c r="V118" s="54"/>
      <c r="W118" s="55"/>
      <c r="X118" s="54"/>
      <c r="Y118" s="54"/>
      <c r="Z118" s="54">
        <v>1</v>
      </c>
      <c r="AA118" s="7"/>
      <c r="AB118" s="93"/>
      <c r="AC118" s="93"/>
      <c r="AD118" s="93"/>
      <c r="AE118" s="93"/>
      <c r="AF118" s="93"/>
      <c r="AG118" s="93"/>
      <c r="AH118" s="93"/>
      <c r="AI118" s="93"/>
      <c r="AJ118" s="93"/>
      <c r="AK118" s="93"/>
      <c r="AL118" s="93"/>
      <c r="AM118" s="93"/>
      <c r="AN118" s="93"/>
      <c r="AO118" s="93"/>
      <c r="AP118" s="93"/>
    </row>
    <row r="119" spans="1:42" ht="12.75" customHeight="1">
      <c r="A119" s="117">
        <v>112</v>
      </c>
      <c r="B119" s="40" t="s">
        <v>80</v>
      </c>
      <c r="C119" s="7">
        <v>45</v>
      </c>
      <c r="D119" s="7">
        <v>2002</v>
      </c>
      <c r="E119" s="7">
        <f t="shared" si="10"/>
        <v>6</v>
      </c>
      <c r="F119" s="12"/>
      <c r="G119" s="7">
        <f t="shared" si="9"/>
        <v>51</v>
      </c>
      <c r="H119" s="21"/>
      <c r="I119" s="5">
        <v>0</v>
      </c>
      <c r="J119" s="7">
        <v>1</v>
      </c>
      <c r="K119" s="7"/>
      <c r="M119" s="7">
        <v>3</v>
      </c>
      <c r="N119" s="232">
        <f t="shared" si="7"/>
        <v>3</v>
      </c>
      <c r="O119" s="54"/>
      <c r="P119" s="54">
        <v>1</v>
      </c>
      <c r="Q119" s="54">
        <v>1</v>
      </c>
      <c r="R119" s="54"/>
      <c r="S119" s="54"/>
      <c r="T119" s="54"/>
      <c r="U119" s="54"/>
      <c r="V119" s="54"/>
      <c r="W119" s="55"/>
      <c r="X119" s="53"/>
      <c r="Y119" s="53"/>
      <c r="Z119" s="53"/>
      <c r="AA119" s="7"/>
      <c r="AB119" s="93"/>
      <c r="AC119" s="93"/>
      <c r="AD119" s="93"/>
      <c r="AE119" s="93"/>
      <c r="AF119" s="93"/>
      <c r="AG119" s="93"/>
      <c r="AH119" s="93"/>
      <c r="AI119" s="93"/>
      <c r="AJ119" s="93"/>
      <c r="AK119" s="93"/>
      <c r="AL119" s="93"/>
      <c r="AM119" s="93"/>
      <c r="AN119" s="93"/>
      <c r="AO119" s="93"/>
      <c r="AP119" s="93"/>
    </row>
    <row r="120" spans="1:42" ht="12.75">
      <c r="A120" s="117">
        <v>113</v>
      </c>
      <c r="B120" s="40" t="s">
        <v>85</v>
      </c>
      <c r="C120" s="7">
        <v>67</v>
      </c>
      <c r="D120" s="7">
        <v>2002</v>
      </c>
      <c r="E120" s="7">
        <f t="shared" si="10"/>
        <v>6</v>
      </c>
      <c r="F120" s="12"/>
      <c r="G120" s="7">
        <f t="shared" si="9"/>
        <v>73</v>
      </c>
      <c r="H120" s="21"/>
      <c r="I120" s="5">
        <v>0</v>
      </c>
      <c r="J120" s="7">
        <v>1</v>
      </c>
      <c r="K120" s="7"/>
      <c r="L120" s="7"/>
      <c r="M120" s="7">
        <v>2</v>
      </c>
      <c r="N120" s="232">
        <f t="shared" si="7"/>
        <v>4</v>
      </c>
      <c r="O120" s="54"/>
      <c r="P120" s="54"/>
      <c r="Q120" s="54">
        <v>1</v>
      </c>
      <c r="R120" s="54"/>
      <c r="S120" s="54"/>
      <c r="T120" s="54"/>
      <c r="U120" s="54"/>
      <c r="V120" s="54"/>
      <c r="W120" s="53"/>
      <c r="X120" s="53"/>
      <c r="Y120" s="53"/>
      <c r="Z120" s="53"/>
      <c r="AA120" s="7"/>
      <c r="AB120" s="93"/>
      <c r="AC120" s="93"/>
      <c r="AD120" s="93"/>
      <c r="AE120" s="93"/>
      <c r="AF120" s="93"/>
      <c r="AG120" s="93"/>
      <c r="AH120" s="93"/>
      <c r="AI120" s="93"/>
      <c r="AJ120" s="93"/>
      <c r="AK120" s="93"/>
      <c r="AL120" s="93"/>
      <c r="AM120" s="93"/>
      <c r="AN120" s="93"/>
      <c r="AO120" s="93"/>
      <c r="AP120" s="93"/>
    </row>
    <row r="121" spans="1:42" ht="12.75">
      <c r="A121" s="117">
        <v>114</v>
      </c>
      <c r="B121" s="40" t="s">
        <v>86</v>
      </c>
      <c r="C121" s="7">
        <v>62</v>
      </c>
      <c r="D121" s="7">
        <v>2002</v>
      </c>
      <c r="E121" s="7">
        <f t="shared" si="10"/>
        <v>6</v>
      </c>
      <c r="F121" s="12"/>
      <c r="G121" s="7">
        <f t="shared" si="9"/>
        <v>68</v>
      </c>
      <c r="H121" s="21"/>
      <c r="I121" s="5">
        <v>0</v>
      </c>
      <c r="J121" s="7"/>
      <c r="K121" s="7"/>
      <c r="L121" s="7"/>
      <c r="M121" s="7">
        <v>5</v>
      </c>
      <c r="N121" s="232">
        <f t="shared" si="7"/>
        <v>1</v>
      </c>
      <c r="O121" s="54"/>
      <c r="P121" s="54"/>
      <c r="Q121" s="54"/>
      <c r="R121" s="54"/>
      <c r="S121" s="54">
        <v>1</v>
      </c>
      <c r="T121" s="54"/>
      <c r="U121" s="54"/>
      <c r="V121" s="54"/>
      <c r="W121" s="55"/>
      <c r="X121" s="54"/>
      <c r="Y121" s="54"/>
      <c r="Z121" s="54"/>
      <c r="AA121" s="7"/>
      <c r="AB121" s="93"/>
      <c r="AC121" s="93"/>
      <c r="AD121" s="93"/>
      <c r="AE121" s="93"/>
      <c r="AF121" s="93"/>
      <c r="AG121" s="93"/>
      <c r="AH121" s="93"/>
      <c r="AI121" s="93"/>
      <c r="AJ121" s="93"/>
      <c r="AK121" s="93"/>
      <c r="AL121" s="93"/>
      <c r="AM121" s="93"/>
      <c r="AN121" s="93"/>
      <c r="AO121" s="93"/>
      <c r="AP121" s="93"/>
    </row>
    <row r="122" spans="1:42" s="13" customFormat="1" ht="12.75">
      <c r="A122" s="117">
        <v>115</v>
      </c>
      <c r="B122" s="40" t="s">
        <v>87</v>
      </c>
      <c r="C122" s="7">
        <v>65</v>
      </c>
      <c r="D122" s="7">
        <v>2002</v>
      </c>
      <c r="E122" s="7">
        <f t="shared" si="10"/>
        <v>6</v>
      </c>
      <c r="F122" s="12"/>
      <c r="G122" s="7">
        <f aca="true" t="shared" si="11" ref="G122:G129">+C122+$A$6-D122</f>
        <v>71</v>
      </c>
      <c r="H122" s="21"/>
      <c r="I122" s="5">
        <v>0</v>
      </c>
      <c r="J122" s="7">
        <v>1</v>
      </c>
      <c r="K122" s="7"/>
      <c r="L122" s="7">
        <v>3</v>
      </c>
      <c r="M122" s="7">
        <v>5</v>
      </c>
      <c r="N122" s="232">
        <f t="shared" si="7"/>
        <v>1</v>
      </c>
      <c r="O122" s="54">
        <v>1</v>
      </c>
      <c r="P122" s="54">
        <v>1</v>
      </c>
      <c r="Q122" s="54">
        <v>1</v>
      </c>
      <c r="R122" s="54"/>
      <c r="S122" s="54">
        <v>1</v>
      </c>
      <c r="T122" s="54"/>
      <c r="U122" s="54"/>
      <c r="V122" s="54"/>
      <c r="W122" s="53"/>
      <c r="X122" s="53"/>
      <c r="Y122" s="53"/>
      <c r="Z122" s="53"/>
      <c r="AA122" s="7"/>
      <c r="AB122" s="93"/>
      <c r="AC122" s="93"/>
      <c r="AD122" s="93"/>
      <c r="AE122" s="93"/>
      <c r="AF122" s="93"/>
      <c r="AG122" s="93"/>
      <c r="AH122" s="93"/>
      <c r="AI122" s="93"/>
      <c r="AJ122" s="93"/>
      <c r="AK122" s="93"/>
      <c r="AL122" s="93"/>
      <c r="AM122" s="93"/>
      <c r="AN122" s="93"/>
      <c r="AO122" s="93"/>
      <c r="AP122" s="93"/>
    </row>
    <row r="123" spans="1:42" ht="12.75">
      <c r="A123" s="117">
        <v>116</v>
      </c>
      <c r="B123" s="68" t="s">
        <v>304</v>
      </c>
      <c r="C123" s="7">
        <v>60</v>
      </c>
      <c r="D123" s="7">
        <v>2002</v>
      </c>
      <c r="E123" s="7">
        <f t="shared" si="10"/>
        <v>6</v>
      </c>
      <c r="F123" s="12"/>
      <c r="G123" s="12">
        <f t="shared" si="11"/>
        <v>66</v>
      </c>
      <c r="H123" s="22"/>
      <c r="I123" s="5">
        <v>0</v>
      </c>
      <c r="J123" s="7">
        <v>1</v>
      </c>
      <c r="K123" s="7"/>
      <c r="L123" s="7"/>
      <c r="M123" s="7">
        <v>5</v>
      </c>
      <c r="N123" s="232">
        <f t="shared" si="7"/>
        <v>1</v>
      </c>
      <c r="O123" s="54">
        <v>1</v>
      </c>
      <c r="P123" s="54"/>
      <c r="Q123" s="54"/>
      <c r="R123" s="54"/>
      <c r="S123" s="54"/>
      <c r="T123" s="54"/>
      <c r="U123" s="54"/>
      <c r="V123" s="54"/>
      <c r="W123" s="54"/>
      <c r="X123" s="54"/>
      <c r="Y123" s="54">
        <v>1</v>
      </c>
      <c r="Z123" s="54"/>
      <c r="AA123" s="7"/>
      <c r="AB123" s="93"/>
      <c r="AC123" s="93"/>
      <c r="AD123" s="93"/>
      <c r="AE123" s="93"/>
      <c r="AF123" s="93"/>
      <c r="AG123" s="93"/>
      <c r="AH123" s="93"/>
      <c r="AI123" s="93"/>
      <c r="AJ123" s="93"/>
      <c r="AK123" s="93"/>
      <c r="AL123" s="93"/>
      <c r="AM123" s="93"/>
      <c r="AN123" s="93"/>
      <c r="AO123" s="93"/>
      <c r="AP123" s="93"/>
    </row>
    <row r="124" spans="1:42" ht="12.75">
      <c r="A124" s="117">
        <v>117</v>
      </c>
      <c r="B124" s="40" t="s">
        <v>147</v>
      </c>
      <c r="C124" s="7">
        <v>68</v>
      </c>
      <c r="D124" s="7">
        <v>2002</v>
      </c>
      <c r="E124" s="7">
        <f t="shared" si="10"/>
        <v>6</v>
      </c>
      <c r="F124" s="12"/>
      <c r="G124" s="7">
        <f t="shared" si="11"/>
        <v>74</v>
      </c>
      <c r="H124" s="22"/>
      <c r="I124" s="5">
        <v>0</v>
      </c>
      <c r="J124" s="7">
        <v>1</v>
      </c>
      <c r="K124" s="7">
        <v>2</v>
      </c>
      <c r="L124" s="7"/>
      <c r="M124" s="7">
        <v>4</v>
      </c>
      <c r="N124" s="232">
        <f t="shared" si="7"/>
        <v>2</v>
      </c>
      <c r="O124" s="54"/>
      <c r="P124" s="54">
        <v>1</v>
      </c>
      <c r="Q124" s="54">
        <v>1</v>
      </c>
      <c r="R124" s="54"/>
      <c r="S124" s="54"/>
      <c r="T124" s="54"/>
      <c r="U124" s="54"/>
      <c r="V124" s="54"/>
      <c r="W124" s="55"/>
      <c r="X124" s="53"/>
      <c r="Y124" s="53"/>
      <c r="Z124" s="53"/>
      <c r="AA124" s="7"/>
      <c r="AB124" s="93"/>
      <c r="AC124" s="93"/>
      <c r="AD124" s="93"/>
      <c r="AE124" s="93"/>
      <c r="AF124" s="93"/>
      <c r="AG124" s="93"/>
      <c r="AH124" s="93"/>
      <c r="AI124" s="93"/>
      <c r="AJ124" s="93"/>
      <c r="AK124" s="93"/>
      <c r="AL124" s="93"/>
      <c r="AM124" s="93"/>
      <c r="AN124" s="93"/>
      <c r="AO124" s="93"/>
      <c r="AP124" s="93"/>
    </row>
    <row r="125" spans="1:42" ht="12.75">
      <c r="A125" s="117">
        <v>118</v>
      </c>
      <c r="B125" s="281" t="s">
        <v>210</v>
      </c>
      <c r="C125" s="7">
        <v>40</v>
      </c>
      <c r="D125" s="7">
        <v>2002</v>
      </c>
      <c r="E125" s="7">
        <f t="shared" si="10"/>
        <v>6</v>
      </c>
      <c r="F125" s="12">
        <v>20</v>
      </c>
      <c r="G125" s="7">
        <f t="shared" si="11"/>
        <v>46</v>
      </c>
      <c r="H125" s="21">
        <f>AVERAGE(C106:C125)</f>
        <v>59.15</v>
      </c>
      <c r="I125" s="5">
        <v>0</v>
      </c>
      <c r="J125" s="7">
        <v>3</v>
      </c>
      <c r="K125" s="7"/>
      <c r="L125" s="7">
        <v>4</v>
      </c>
      <c r="M125" s="7">
        <v>5</v>
      </c>
      <c r="N125" s="232">
        <f t="shared" si="7"/>
        <v>1</v>
      </c>
      <c r="O125" s="54">
        <v>1</v>
      </c>
      <c r="P125" s="54"/>
      <c r="Q125" s="54">
        <v>1</v>
      </c>
      <c r="R125" s="54"/>
      <c r="S125" s="54"/>
      <c r="T125" s="54">
        <v>1</v>
      </c>
      <c r="U125" s="54"/>
      <c r="V125" s="54"/>
      <c r="W125" s="53"/>
      <c r="X125" s="53"/>
      <c r="Y125" s="53"/>
      <c r="Z125" s="53"/>
      <c r="AA125" s="7"/>
      <c r="AB125" s="93"/>
      <c r="AC125" s="93"/>
      <c r="AD125" s="93"/>
      <c r="AE125" s="93"/>
      <c r="AF125" s="93"/>
      <c r="AG125" s="93"/>
      <c r="AH125" s="93"/>
      <c r="AI125" s="93"/>
      <c r="AJ125" s="93"/>
      <c r="AK125" s="93"/>
      <c r="AL125" s="93"/>
      <c r="AM125" s="93"/>
      <c r="AN125" s="93"/>
      <c r="AO125" s="93"/>
      <c r="AP125" s="93"/>
    </row>
    <row r="126" spans="1:42" ht="12.75">
      <c r="A126" s="117">
        <v>119</v>
      </c>
      <c r="B126" s="281" t="s">
        <v>91</v>
      </c>
      <c r="C126" s="7">
        <v>53</v>
      </c>
      <c r="D126" s="7">
        <v>2003</v>
      </c>
      <c r="E126" s="7">
        <f t="shared" si="10"/>
        <v>5</v>
      </c>
      <c r="F126" s="7"/>
      <c r="G126" s="7">
        <f t="shared" si="11"/>
        <v>58</v>
      </c>
      <c r="H126" s="21"/>
      <c r="I126" s="5">
        <v>0</v>
      </c>
      <c r="J126" s="7">
        <v>1</v>
      </c>
      <c r="K126" s="7">
        <v>2</v>
      </c>
      <c r="L126" s="7"/>
      <c r="M126" s="7">
        <v>4</v>
      </c>
      <c r="N126" s="232">
        <f t="shared" si="7"/>
        <v>1</v>
      </c>
      <c r="O126" s="53"/>
      <c r="P126" s="54"/>
      <c r="Q126" s="53">
        <v>1</v>
      </c>
      <c r="R126" s="53">
        <v>1</v>
      </c>
      <c r="S126" s="53"/>
      <c r="T126" s="53"/>
      <c r="U126" s="53"/>
      <c r="V126" s="53"/>
      <c r="W126" s="53"/>
      <c r="X126" s="53"/>
      <c r="Y126" s="53"/>
      <c r="Z126" s="53"/>
      <c r="AA126" s="7"/>
      <c r="AB126" s="93"/>
      <c r="AC126" s="93"/>
      <c r="AD126" s="93"/>
      <c r="AE126" s="93"/>
      <c r="AF126" s="93"/>
      <c r="AG126" s="93"/>
      <c r="AH126" s="93"/>
      <c r="AI126" s="93"/>
      <c r="AJ126" s="93"/>
      <c r="AK126" s="93"/>
      <c r="AL126" s="93"/>
      <c r="AM126" s="93"/>
      <c r="AN126" s="93"/>
      <c r="AO126" s="93"/>
      <c r="AP126" s="93"/>
    </row>
    <row r="127" spans="1:42" ht="12.75">
      <c r="A127" s="117">
        <v>120</v>
      </c>
      <c r="B127" s="281" t="s">
        <v>33</v>
      </c>
      <c r="C127" s="7">
        <v>65</v>
      </c>
      <c r="D127" s="7">
        <v>2003</v>
      </c>
      <c r="E127" s="7">
        <f t="shared" si="10"/>
        <v>5</v>
      </c>
      <c r="F127" s="7"/>
      <c r="G127" s="7">
        <f t="shared" si="11"/>
        <v>70</v>
      </c>
      <c r="H127" s="21"/>
      <c r="I127" s="5">
        <v>0</v>
      </c>
      <c r="J127" s="7">
        <v>1</v>
      </c>
      <c r="K127" s="7"/>
      <c r="L127" s="7"/>
      <c r="M127" s="7">
        <v>4</v>
      </c>
      <c r="N127" s="232">
        <f t="shared" si="7"/>
        <v>1</v>
      </c>
      <c r="O127" s="54"/>
      <c r="P127" s="54">
        <v>1</v>
      </c>
      <c r="Q127" s="54"/>
      <c r="R127" s="54"/>
      <c r="S127" s="54">
        <v>1</v>
      </c>
      <c r="T127" s="54"/>
      <c r="U127" s="54"/>
      <c r="V127" s="54"/>
      <c r="W127" s="55"/>
      <c r="X127" s="53"/>
      <c r="Y127" s="53"/>
      <c r="Z127" s="53"/>
      <c r="AA127" s="7"/>
      <c r="AB127" s="93"/>
      <c r="AC127" s="93"/>
      <c r="AD127" s="93"/>
      <c r="AE127" s="93"/>
      <c r="AF127" s="93"/>
      <c r="AG127" s="93"/>
      <c r="AH127" s="93"/>
      <c r="AI127" s="93"/>
      <c r="AJ127" s="93"/>
      <c r="AK127" s="93"/>
      <c r="AL127" s="93"/>
      <c r="AM127" s="93"/>
      <c r="AN127" s="93"/>
      <c r="AO127" s="93"/>
      <c r="AP127" s="93"/>
    </row>
    <row r="128" spans="1:42" ht="12.75">
      <c r="A128" s="117">
        <v>121</v>
      </c>
      <c r="B128" s="210" t="s">
        <v>306</v>
      </c>
      <c r="C128" s="7">
        <v>53</v>
      </c>
      <c r="D128" s="7">
        <v>2003</v>
      </c>
      <c r="E128" s="7">
        <f t="shared" si="10"/>
        <v>5</v>
      </c>
      <c r="F128" s="7"/>
      <c r="G128" s="12">
        <f t="shared" si="11"/>
        <v>58</v>
      </c>
      <c r="H128" s="22"/>
      <c r="I128" s="5">
        <v>0</v>
      </c>
      <c r="J128" s="7">
        <v>1</v>
      </c>
      <c r="K128" s="7"/>
      <c r="L128" s="7"/>
      <c r="M128" s="7">
        <v>4</v>
      </c>
      <c r="N128" s="232">
        <f t="shared" si="7"/>
        <v>1</v>
      </c>
      <c r="O128" s="54">
        <v>1</v>
      </c>
      <c r="P128" s="54"/>
      <c r="Q128" s="54">
        <v>1</v>
      </c>
      <c r="R128" s="54"/>
      <c r="S128" s="54">
        <v>1</v>
      </c>
      <c r="T128" s="54">
        <v>1</v>
      </c>
      <c r="U128" s="54"/>
      <c r="V128" s="54"/>
      <c r="W128" s="54"/>
      <c r="X128" s="54"/>
      <c r="Y128" s="54"/>
      <c r="Z128" s="54"/>
      <c r="AA128" s="7"/>
      <c r="AB128" s="93"/>
      <c r="AC128" s="93"/>
      <c r="AD128" s="93"/>
      <c r="AE128" s="93"/>
      <c r="AF128" s="93"/>
      <c r="AG128" s="93"/>
      <c r="AH128" s="93"/>
      <c r="AI128" s="93"/>
      <c r="AJ128" s="93"/>
      <c r="AK128" s="93"/>
      <c r="AL128" s="93"/>
      <c r="AM128" s="93"/>
      <c r="AN128" s="93"/>
      <c r="AO128" s="93"/>
      <c r="AP128" s="93"/>
    </row>
    <row r="129" spans="1:42" ht="12.75">
      <c r="A129" s="117">
        <v>122</v>
      </c>
      <c r="B129" s="281" t="s">
        <v>166</v>
      </c>
      <c r="C129" s="10">
        <v>36</v>
      </c>
      <c r="D129" s="7">
        <v>2003</v>
      </c>
      <c r="E129" s="7">
        <f t="shared" si="10"/>
        <v>5</v>
      </c>
      <c r="F129" s="7"/>
      <c r="G129" s="12">
        <f t="shared" si="11"/>
        <v>41</v>
      </c>
      <c r="H129" s="21"/>
      <c r="I129" s="5">
        <v>0</v>
      </c>
      <c r="J129" s="7">
        <v>1</v>
      </c>
      <c r="K129" s="7">
        <v>2</v>
      </c>
      <c r="L129" s="7"/>
      <c r="M129" s="7">
        <v>4</v>
      </c>
      <c r="N129" s="232">
        <f t="shared" si="7"/>
        <v>1</v>
      </c>
      <c r="O129" s="54"/>
      <c r="P129" s="54">
        <v>1</v>
      </c>
      <c r="Q129" s="54">
        <v>1</v>
      </c>
      <c r="R129" s="54"/>
      <c r="S129" s="54"/>
      <c r="T129" s="54"/>
      <c r="U129" s="54"/>
      <c r="V129" s="54"/>
      <c r="W129" s="53"/>
      <c r="X129" s="53"/>
      <c r="Y129" s="53"/>
      <c r="Z129" s="53"/>
      <c r="AA129" s="7"/>
      <c r="AB129" s="95"/>
      <c r="AC129" s="93"/>
      <c r="AD129" s="93"/>
      <c r="AE129" s="93"/>
      <c r="AF129" s="93"/>
      <c r="AG129" s="93"/>
      <c r="AH129" s="93"/>
      <c r="AI129" s="93"/>
      <c r="AJ129" s="93"/>
      <c r="AK129" s="93"/>
      <c r="AL129" s="93"/>
      <c r="AM129" s="93"/>
      <c r="AN129" s="93"/>
      <c r="AO129" s="93"/>
      <c r="AP129" s="93"/>
    </row>
    <row r="130" spans="1:42" s="6" customFormat="1" ht="12.75">
      <c r="A130" s="117">
        <v>123</v>
      </c>
      <c r="B130" s="281" t="s">
        <v>92</v>
      </c>
      <c r="C130" s="7">
        <v>53</v>
      </c>
      <c r="D130" s="7">
        <v>2003</v>
      </c>
      <c r="E130" s="7">
        <f t="shared" si="10"/>
        <v>5</v>
      </c>
      <c r="F130" s="7"/>
      <c r="G130" s="7">
        <f aca="true" t="shared" si="12" ref="G130:G142">+C130+$A$6-D130</f>
        <v>58</v>
      </c>
      <c r="H130" s="21"/>
      <c r="I130" s="5">
        <v>0</v>
      </c>
      <c r="J130" s="7"/>
      <c r="K130" s="7"/>
      <c r="L130" s="7"/>
      <c r="M130" s="7">
        <v>2</v>
      </c>
      <c r="N130" s="232">
        <f t="shared" si="7"/>
        <v>3</v>
      </c>
      <c r="O130" s="54"/>
      <c r="P130" s="54"/>
      <c r="Q130" s="54">
        <v>1</v>
      </c>
      <c r="R130" s="54">
        <v>1</v>
      </c>
      <c r="S130" s="54"/>
      <c r="T130" s="54"/>
      <c r="U130" s="54"/>
      <c r="V130" s="54"/>
      <c r="W130" s="55">
        <v>1</v>
      </c>
      <c r="X130" s="55"/>
      <c r="Y130" s="55"/>
      <c r="Z130" s="55"/>
      <c r="AA130" s="7"/>
      <c r="AB130" s="93"/>
      <c r="AC130" s="93"/>
      <c r="AD130" s="93"/>
      <c r="AE130" s="93"/>
      <c r="AF130" s="93"/>
      <c r="AG130" s="93"/>
      <c r="AH130" s="93"/>
      <c r="AI130" s="93"/>
      <c r="AJ130" s="93"/>
      <c r="AK130" s="93"/>
      <c r="AL130" s="93"/>
      <c r="AM130" s="93"/>
      <c r="AN130" s="93"/>
      <c r="AO130" s="34"/>
      <c r="AP130" s="34"/>
    </row>
    <row r="131" spans="1:42" ht="12.75">
      <c r="A131" s="117">
        <v>124</v>
      </c>
      <c r="B131" s="281" t="s">
        <v>93</v>
      </c>
      <c r="C131" s="7">
        <v>52</v>
      </c>
      <c r="D131" s="7">
        <v>2003</v>
      </c>
      <c r="E131" s="7">
        <f t="shared" si="10"/>
        <v>5</v>
      </c>
      <c r="F131" s="7"/>
      <c r="G131" s="7">
        <f t="shared" si="12"/>
        <v>57</v>
      </c>
      <c r="H131" s="21"/>
      <c r="I131" s="5">
        <v>0</v>
      </c>
      <c r="J131" s="7"/>
      <c r="K131" s="7"/>
      <c r="L131" s="7">
        <v>4</v>
      </c>
      <c r="M131" s="7">
        <v>5</v>
      </c>
      <c r="N131" s="232">
        <f t="shared" si="7"/>
        <v>0</v>
      </c>
      <c r="O131" s="58"/>
      <c r="P131" s="58"/>
      <c r="Q131" s="58"/>
      <c r="R131" s="54" t="s">
        <v>161</v>
      </c>
      <c r="S131" s="54"/>
      <c r="T131" s="54"/>
      <c r="U131" s="54"/>
      <c r="V131" s="54"/>
      <c r="W131" s="53"/>
      <c r="X131" s="54"/>
      <c r="Y131" s="54"/>
      <c r="Z131" s="54">
        <v>1</v>
      </c>
      <c r="AA131" s="7"/>
      <c r="AB131" s="93"/>
      <c r="AC131" s="93"/>
      <c r="AD131" s="93"/>
      <c r="AE131" s="93"/>
      <c r="AF131" s="93"/>
      <c r="AG131" s="93"/>
      <c r="AH131" s="93"/>
      <c r="AI131" s="93"/>
      <c r="AJ131" s="93"/>
      <c r="AK131" s="93"/>
      <c r="AL131" s="93"/>
      <c r="AM131" s="93"/>
      <c r="AN131" s="93"/>
      <c r="AO131" s="93"/>
      <c r="AP131" s="93"/>
    </row>
    <row r="132" spans="1:42" ht="12.75">
      <c r="A132" s="117">
        <v>125</v>
      </c>
      <c r="B132" s="281" t="s">
        <v>94</v>
      </c>
      <c r="C132" s="7">
        <v>51</v>
      </c>
      <c r="D132" s="7">
        <v>2003</v>
      </c>
      <c r="E132" s="7">
        <f t="shared" si="10"/>
        <v>5</v>
      </c>
      <c r="F132" s="7"/>
      <c r="G132" s="7">
        <f t="shared" si="12"/>
        <v>56</v>
      </c>
      <c r="H132" s="21"/>
      <c r="I132" s="5">
        <v>0</v>
      </c>
      <c r="J132" s="7">
        <v>2</v>
      </c>
      <c r="K132" s="7"/>
      <c r="L132" s="7">
        <v>3</v>
      </c>
      <c r="M132" s="7">
        <v>4</v>
      </c>
      <c r="N132" s="232">
        <f t="shared" si="7"/>
        <v>1</v>
      </c>
      <c r="O132" s="54">
        <v>1</v>
      </c>
      <c r="P132" s="54"/>
      <c r="Q132" s="54">
        <v>1</v>
      </c>
      <c r="R132" s="54">
        <v>1</v>
      </c>
      <c r="S132" s="54"/>
      <c r="T132" s="54"/>
      <c r="U132" s="54"/>
      <c r="V132" s="54"/>
      <c r="W132" s="55"/>
      <c r="X132" s="55">
        <v>1</v>
      </c>
      <c r="Y132" s="53"/>
      <c r="Z132" s="53"/>
      <c r="AA132" s="7"/>
      <c r="AB132" s="93"/>
      <c r="AC132" s="93"/>
      <c r="AD132" s="93"/>
      <c r="AE132" s="93"/>
      <c r="AF132" s="93"/>
      <c r="AG132" s="93"/>
      <c r="AH132" s="93"/>
      <c r="AI132" s="93"/>
      <c r="AJ132" s="93"/>
      <c r="AK132" s="93"/>
      <c r="AL132" s="93"/>
      <c r="AM132" s="93"/>
      <c r="AN132" s="93"/>
      <c r="AO132" s="93"/>
      <c r="AP132" s="93"/>
    </row>
    <row r="133" spans="1:42" ht="12.75">
      <c r="A133" s="117">
        <v>126</v>
      </c>
      <c r="B133" s="40" t="s">
        <v>95</v>
      </c>
      <c r="C133" s="7">
        <v>58</v>
      </c>
      <c r="D133" s="7">
        <v>2003</v>
      </c>
      <c r="E133" s="7">
        <f t="shared" si="10"/>
        <v>5</v>
      </c>
      <c r="F133" s="7"/>
      <c r="G133" s="7">
        <f t="shared" si="12"/>
        <v>63</v>
      </c>
      <c r="H133" s="21"/>
      <c r="I133" s="5">
        <v>0</v>
      </c>
      <c r="J133" s="7"/>
      <c r="K133" s="7"/>
      <c r="L133" s="7"/>
      <c r="M133" s="7">
        <v>3</v>
      </c>
      <c r="N133" s="232">
        <f t="shared" si="7"/>
        <v>2</v>
      </c>
      <c r="O133" s="54"/>
      <c r="P133" s="54"/>
      <c r="Q133" s="54"/>
      <c r="R133" s="54"/>
      <c r="S133" s="54"/>
      <c r="T133" s="54"/>
      <c r="U133" s="54"/>
      <c r="V133" s="54"/>
      <c r="W133" s="53"/>
      <c r="X133" s="53"/>
      <c r="Y133" s="53"/>
      <c r="Z133" s="53"/>
      <c r="AA133" s="7"/>
      <c r="AB133" s="93"/>
      <c r="AC133" s="93"/>
      <c r="AD133" s="93"/>
      <c r="AE133" s="93"/>
      <c r="AF133" s="93"/>
      <c r="AG133" s="93"/>
      <c r="AH133" s="93"/>
      <c r="AI133" s="93"/>
      <c r="AJ133" s="93"/>
      <c r="AK133" s="93"/>
      <c r="AL133" s="93"/>
      <c r="AM133" s="93"/>
      <c r="AN133" s="93"/>
      <c r="AO133" s="93"/>
      <c r="AP133" s="93"/>
    </row>
    <row r="134" spans="1:42" ht="12.75">
      <c r="A134" s="117">
        <v>127</v>
      </c>
      <c r="B134" s="69" t="s">
        <v>198</v>
      </c>
      <c r="C134" s="7">
        <v>62</v>
      </c>
      <c r="D134" s="7">
        <v>2003</v>
      </c>
      <c r="E134" s="7">
        <f t="shared" si="10"/>
        <v>5</v>
      </c>
      <c r="F134" s="7"/>
      <c r="G134" s="7">
        <f t="shared" si="12"/>
        <v>67</v>
      </c>
      <c r="H134" s="22"/>
      <c r="I134" s="5">
        <v>0</v>
      </c>
      <c r="J134" s="7">
        <v>3</v>
      </c>
      <c r="K134" s="7"/>
      <c r="L134" s="7"/>
      <c r="M134" s="7">
        <v>4</v>
      </c>
      <c r="N134" s="232">
        <f aca="true" t="shared" si="13" ref="N134:N197">+E134-M134</f>
        <v>1</v>
      </c>
      <c r="O134" s="54">
        <v>1</v>
      </c>
      <c r="P134" s="54"/>
      <c r="Q134" s="54">
        <v>1</v>
      </c>
      <c r="R134" s="54"/>
      <c r="S134" s="54"/>
      <c r="T134" s="54"/>
      <c r="U134" s="53"/>
      <c r="V134" s="53"/>
      <c r="W134" s="53"/>
      <c r="X134" s="53"/>
      <c r="Y134" s="53"/>
      <c r="Z134" s="53"/>
      <c r="AA134" s="7"/>
      <c r="AB134" s="34"/>
      <c r="AC134" s="34"/>
      <c r="AD134" s="34"/>
      <c r="AE134" s="34"/>
      <c r="AF134" s="34"/>
      <c r="AG134" s="34"/>
      <c r="AH134" s="34"/>
      <c r="AI134" s="34"/>
      <c r="AJ134" s="93"/>
      <c r="AK134" s="93"/>
      <c r="AL134" s="93"/>
      <c r="AM134" s="93"/>
      <c r="AN134" s="34"/>
      <c r="AO134" s="93"/>
      <c r="AP134" s="93"/>
    </row>
    <row r="135" spans="1:42" ht="12.75">
      <c r="A135" s="117">
        <v>128</v>
      </c>
      <c r="B135" s="281" t="s">
        <v>146</v>
      </c>
      <c r="C135" s="7">
        <v>58</v>
      </c>
      <c r="D135" s="7">
        <v>2003</v>
      </c>
      <c r="E135" s="7">
        <f t="shared" si="10"/>
        <v>5</v>
      </c>
      <c r="F135" s="7"/>
      <c r="G135" s="7">
        <f t="shared" si="12"/>
        <v>63</v>
      </c>
      <c r="H135" s="22"/>
      <c r="I135" s="5">
        <v>0</v>
      </c>
      <c r="J135" s="7"/>
      <c r="K135" s="7"/>
      <c r="L135" s="7"/>
      <c r="M135" s="7">
        <v>3</v>
      </c>
      <c r="N135" s="232">
        <f t="shared" si="13"/>
        <v>2</v>
      </c>
      <c r="O135" s="54"/>
      <c r="P135" s="54"/>
      <c r="Q135" s="54"/>
      <c r="R135" s="54">
        <v>1</v>
      </c>
      <c r="S135" s="54"/>
      <c r="T135" s="54"/>
      <c r="U135" s="54"/>
      <c r="V135" s="54"/>
      <c r="W135" s="55"/>
      <c r="X135" s="53"/>
      <c r="Y135" s="53"/>
      <c r="Z135" s="53"/>
      <c r="AA135" s="7"/>
      <c r="AB135" s="93"/>
      <c r="AC135" s="93"/>
      <c r="AD135" s="93"/>
      <c r="AE135" s="93"/>
      <c r="AF135" s="93"/>
      <c r="AG135" s="93"/>
      <c r="AH135" s="93"/>
      <c r="AI135" s="93"/>
      <c r="AJ135" s="93"/>
      <c r="AK135" s="93"/>
      <c r="AL135" s="93"/>
      <c r="AM135" s="93"/>
      <c r="AN135" s="93"/>
      <c r="AO135" s="93"/>
      <c r="AP135" s="93"/>
    </row>
    <row r="136" spans="1:42" ht="12.75">
      <c r="A136" s="117">
        <v>129</v>
      </c>
      <c r="B136" s="40" t="s">
        <v>96</v>
      </c>
      <c r="C136" s="7">
        <v>44</v>
      </c>
      <c r="D136" s="7">
        <v>2003</v>
      </c>
      <c r="E136" s="7">
        <f t="shared" si="10"/>
        <v>5</v>
      </c>
      <c r="F136" s="7"/>
      <c r="G136" s="7">
        <f t="shared" si="12"/>
        <v>49</v>
      </c>
      <c r="H136" s="21"/>
      <c r="I136" s="5">
        <v>0</v>
      </c>
      <c r="J136" s="7">
        <v>1</v>
      </c>
      <c r="K136" s="7"/>
      <c r="L136" s="7"/>
      <c r="M136" s="7">
        <v>4</v>
      </c>
      <c r="N136" s="232">
        <f t="shared" si="13"/>
        <v>1</v>
      </c>
      <c r="O136" s="54"/>
      <c r="P136" s="54">
        <v>1</v>
      </c>
      <c r="Q136" s="54">
        <v>1</v>
      </c>
      <c r="R136" s="54"/>
      <c r="S136" s="54">
        <v>1</v>
      </c>
      <c r="T136" s="54"/>
      <c r="U136" s="54"/>
      <c r="V136" s="54"/>
      <c r="W136" s="55"/>
      <c r="X136" s="53"/>
      <c r="Y136" s="53"/>
      <c r="Z136" s="53"/>
      <c r="AA136" s="7"/>
      <c r="AB136" s="93"/>
      <c r="AC136" s="93"/>
      <c r="AD136" s="93"/>
      <c r="AE136" s="93"/>
      <c r="AF136" s="93"/>
      <c r="AG136" s="93"/>
      <c r="AH136" s="93"/>
      <c r="AI136" s="93"/>
      <c r="AJ136" s="93"/>
      <c r="AK136" s="93"/>
      <c r="AL136" s="93"/>
      <c r="AM136" s="93"/>
      <c r="AN136" s="93"/>
      <c r="AO136" s="93"/>
      <c r="AP136" s="93"/>
    </row>
    <row r="137" spans="1:42" ht="12.75">
      <c r="A137" s="117">
        <v>130</v>
      </c>
      <c r="B137" s="210" t="s">
        <v>290</v>
      </c>
      <c r="C137" s="12">
        <v>45</v>
      </c>
      <c r="D137" s="12">
        <v>2003</v>
      </c>
      <c r="E137" s="12">
        <f t="shared" si="10"/>
        <v>5</v>
      </c>
      <c r="F137" s="7"/>
      <c r="G137" s="12">
        <f t="shared" si="12"/>
        <v>50</v>
      </c>
      <c r="H137" s="23" t="s">
        <v>161</v>
      </c>
      <c r="I137" s="63">
        <v>0</v>
      </c>
      <c r="J137" s="12"/>
      <c r="K137" s="12"/>
      <c r="L137" s="12"/>
      <c r="M137" s="12">
        <v>3</v>
      </c>
      <c r="N137" s="232">
        <f t="shared" si="13"/>
        <v>2</v>
      </c>
      <c r="O137" s="60"/>
      <c r="P137" s="60"/>
      <c r="Q137" s="60"/>
      <c r="R137" s="60"/>
      <c r="S137" s="60"/>
      <c r="T137" s="60"/>
      <c r="U137" s="60"/>
      <c r="V137" s="60"/>
      <c r="W137" s="53"/>
      <c r="X137" s="53"/>
      <c r="Y137" s="53"/>
      <c r="Z137" s="53"/>
      <c r="AA137" s="12"/>
      <c r="AB137" s="93"/>
      <c r="AC137" s="93"/>
      <c r="AD137" s="93"/>
      <c r="AE137" s="93"/>
      <c r="AF137" s="93"/>
      <c r="AG137" s="93"/>
      <c r="AH137" s="93"/>
      <c r="AI137" s="93"/>
      <c r="AJ137" s="93"/>
      <c r="AK137" s="93"/>
      <c r="AL137" s="93"/>
      <c r="AM137" s="93"/>
      <c r="AN137" s="93"/>
      <c r="AO137" s="93"/>
      <c r="AP137" s="93"/>
    </row>
    <row r="138" spans="1:42" ht="12.75">
      <c r="A138" s="117">
        <v>131</v>
      </c>
      <c r="B138" s="210" t="s">
        <v>329</v>
      </c>
      <c r="C138" s="12">
        <v>54</v>
      </c>
      <c r="D138" s="12">
        <v>2003</v>
      </c>
      <c r="E138" s="12">
        <f t="shared" si="10"/>
        <v>5</v>
      </c>
      <c r="F138" s="7"/>
      <c r="G138" s="12">
        <f t="shared" si="12"/>
        <v>59</v>
      </c>
      <c r="H138" s="23"/>
      <c r="I138" s="63">
        <v>0</v>
      </c>
      <c r="J138" s="12">
        <v>2</v>
      </c>
      <c r="K138" s="7"/>
      <c r="L138" s="12"/>
      <c r="M138" s="12">
        <v>3</v>
      </c>
      <c r="N138" s="232">
        <f t="shared" si="13"/>
        <v>2</v>
      </c>
      <c r="O138" s="60">
        <v>1</v>
      </c>
      <c r="P138" s="60"/>
      <c r="Q138" s="60">
        <v>1</v>
      </c>
      <c r="R138" s="60">
        <v>1</v>
      </c>
      <c r="S138" s="60"/>
      <c r="T138" s="60"/>
      <c r="U138" s="60"/>
      <c r="V138" s="60"/>
      <c r="W138" s="55">
        <v>1</v>
      </c>
      <c r="X138" s="53"/>
      <c r="Y138" s="53"/>
      <c r="Z138" s="53"/>
      <c r="AA138" s="12"/>
      <c r="AB138" s="93"/>
      <c r="AC138" s="93"/>
      <c r="AD138" s="93"/>
      <c r="AE138" s="93"/>
      <c r="AF138" s="93"/>
      <c r="AG138" s="93"/>
      <c r="AH138" s="93"/>
      <c r="AI138" s="93"/>
      <c r="AJ138" s="93"/>
      <c r="AK138" s="93"/>
      <c r="AL138" s="93"/>
      <c r="AM138" s="93"/>
      <c r="AN138" s="93"/>
      <c r="AO138" s="93"/>
      <c r="AP138" s="93"/>
    </row>
    <row r="139" spans="1:42" ht="12.75">
      <c r="A139" s="117">
        <v>132</v>
      </c>
      <c r="B139" s="325" t="s">
        <v>97</v>
      </c>
      <c r="C139" s="7">
        <v>60</v>
      </c>
      <c r="D139" s="7">
        <v>2003</v>
      </c>
      <c r="E139" s="7">
        <f t="shared" si="10"/>
        <v>5</v>
      </c>
      <c r="F139" s="7"/>
      <c r="G139" s="7">
        <f t="shared" si="12"/>
        <v>65</v>
      </c>
      <c r="H139" s="21"/>
      <c r="I139" s="5">
        <v>0</v>
      </c>
      <c r="J139" s="5">
        <v>1</v>
      </c>
      <c r="K139" s="7"/>
      <c r="L139" s="7">
        <v>4</v>
      </c>
      <c r="M139" s="1">
        <v>5</v>
      </c>
      <c r="N139" s="232">
        <f>+E139-M139</f>
        <v>0</v>
      </c>
      <c r="O139" s="54"/>
      <c r="P139" s="54"/>
      <c r="Q139" s="54"/>
      <c r="R139" s="54"/>
      <c r="S139" s="54"/>
      <c r="T139" s="54"/>
      <c r="U139" s="54"/>
      <c r="V139" s="54"/>
      <c r="W139" s="55"/>
      <c r="X139" s="53"/>
      <c r="Y139" s="53"/>
      <c r="Z139" s="53"/>
      <c r="AA139" s="7"/>
      <c r="AB139" s="93"/>
      <c r="AC139" s="93"/>
      <c r="AD139" s="93"/>
      <c r="AE139" s="93"/>
      <c r="AF139" s="93"/>
      <c r="AG139" s="93"/>
      <c r="AH139" s="93"/>
      <c r="AI139" s="93"/>
      <c r="AJ139" s="93"/>
      <c r="AK139" s="93"/>
      <c r="AL139" s="93"/>
      <c r="AM139" s="93"/>
      <c r="AN139" s="93"/>
      <c r="AO139" s="93"/>
      <c r="AP139" s="93"/>
    </row>
    <row r="140" spans="1:42" ht="12.75">
      <c r="A140" s="117">
        <v>133</v>
      </c>
      <c r="B140" s="40" t="s">
        <v>72</v>
      </c>
      <c r="C140" s="7">
        <v>45</v>
      </c>
      <c r="D140" s="7">
        <v>2003</v>
      </c>
      <c r="E140" s="7">
        <f aca="true" t="shared" si="14" ref="E140:E167">+$A$6-D140</f>
        <v>5</v>
      </c>
      <c r="F140" s="7"/>
      <c r="G140" s="7">
        <f t="shared" si="12"/>
        <v>50</v>
      </c>
      <c r="H140" s="21"/>
      <c r="I140" s="5">
        <v>0</v>
      </c>
      <c r="J140" s="7"/>
      <c r="K140" s="7"/>
      <c r="L140" s="7"/>
      <c r="M140" s="7"/>
      <c r="N140" s="232">
        <f t="shared" si="13"/>
        <v>5</v>
      </c>
      <c r="O140" s="54">
        <v>1</v>
      </c>
      <c r="P140" s="54"/>
      <c r="Q140" s="54">
        <v>1</v>
      </c>
      <c r="R140" s="54"/>
      <c r="S140" s="54"/>
      <c r="T140" s="54">
        <v>1</v>
      </c>
      <c r="U140" s="54"/>
      <c r="V140" s="54"/>
      <c r="W140" s="53"/>
      <c r="X140" s="54"/>
      <c r="Y140" s="54"/>
      <c r="Z140" s="54"/>
      <c r="AA140" s="7"/>
      <c r="AB140" s="93"/>
      <c r="AC140" s="93"/>
      <c r="AD140" s="93"/>
      <c r="AE140" s="93"/>
      <c r="AF140" s="93"/>
      <c r="AG140" s="93"/>
      <c r="AH140" s="93"/>
      <c r="AI140" s="93"/>
      <c r="AJ140" s="93"/>
      <c r="AK140" s="93"/>
      <c r="AL140" s="93"/>
      <c r="AM140" s="93"/>
      <c r="AN140" s="93"/>
      <c r="AO140" s="93"/>
      <c r="AP140" s="93"/>
    </row>
    <row r="141" spans="1:42" ht="12.75">
      <c r="A141" s="117">
        <v>134</v>
      </c>
      <c r="B141" s="68" t="s">
        <v>98</v>
      </c>
      <c r="C141" s="12">
        <v>53</v>
      </c>
      <c r="D141" s="12">
        <v>2003</v>
      </c>
      <c r="E141" s="12">
        <f t="shared" si="14"/>
        <v>5</v>
      </c>
      <c r="F141" s="7"/>
      <c r="G141" s="12">
        <f t="shared" si="12"/>
        <v>58</v>
      </c>
      <c r="H141" s="23"/>
      <c r="I141" s="63">
        <v>0</v>
      </c>
      <c r="J141" s="12">
        <v>1</v>
      </c>
      <c r="K141" s="1">
        <v>3</v>
      </c>
      <c r="L141" s="12"/>
      <c r="M141" s="12">
        <v>4</v>
      </c>
      <c r="N141" s="232">
        <f t="shared" si="13"/>
        <v>1</v>
      </c>
      <c r="O141" s="60">
        <v>1</v>
      </c>
      <c r="P141" s="60"/>
      <c r="Q141" s="60">
        <v>1</v>
      </c>
      <c r="R141" s="60">
        <v>1</v>
      </c>
      <c r="S141" s="60">
        <v>1</v>
      </c>
      <c r="T141" s="60"/>
      <c r="U141" s="60"/>
      <c r="V141" s="60"/>
      <c r="W141" s="55"/>
      <c r="X141" s="53"/>
      <c r="Y141" s="53"/>
      <c r="Z141" s="53"/>
      <c r="AA141" s="12"/>
      <c r="AB141" s="93"/>
      <c r="AC141" s="93"/>
      <c r="AD141" s="93"/>
      <c r="AE141" s="93"/>
      <c r="AF141" s="93"/>
      <c r="AG141" s="93"/>
      <c r="AH141" s="93"/>
      <c r="AI141" s="93"/>
      <c r="AJ141" s="93"/>
      <c r="AK141" s="93"/>
      <c r="AL141" s="93"/>
      <c r="AM141" s="93"/>
      <c r="AN141" s="93"/>
      <c r="AO141" s="93"/>
      <c r="AP141" s="93"/>
    </row>
    <row r="142" spans="1:42" ht="12.75">
      <c r="A142" s="117">
        <v>135</v>
      </c>
      <c r="B142" s="40" t="s">
        <v>391</v>
      </c>
      <c r="C142" s="7">
        <v>46</v>
      </c>
      <c r="D142" s="7">
        <v>2003</v>
      </c>
      <c r="E142" s="7">
        <f t="shared" si="14"/>
        <v>5</v>
      </c>
      <c r="F142" s="7"/>
      <c r="G142" s="7">
        <f t="shared" si="12"/>
        <v>51</v>
      </c>
      <c r="H142" s="21"/>
      <c r="I142" s="5">
        <v>0</v>
      </c>
      <c r="J142" s="7">
        <v>2</v>
      </c>
      <c r="K142" s="7"/>
      <c r="L142" s="7">
        <v>3</v>
      </c>
      <c r="M142" s="7">
        <v>3</v>
      </c>
      <c r="N142" s="232">
        <f t="shared" si="13"/>
        <v>2</v>
      </c>
      <c r="O142" s="54"/>
      <c r="P142" s="54">
        <v>1</v>
      </c>
      <c r="Q142" s="54">
        <v>1</v>
      </c>
      <c r="R142" s="54"/>
      <c r="S142" s="54"/>
      <c r="T142" s="54"/>
      <c r="U142" s="54"/>
      <c r="V142" s="54"/>
      <c r="W142" s="53"/>
      <c r="X142" s="53"/>
      <c r="Y142" s="53"/>
      <c r="Z142" s="53"/>
      <c r="AA142" s="7"/>
      <c r="AB142" s="93"/>
      <c r="AC142" s="93"/>
      <c r="AD142" s="93"/>
      <c r="AE142" s="93"/>
      <c r="AF142" s="93"/>
      <c r="AG142" s="93"/>
      <c r="AH142" s="93"/>
      <c r="AI142" s="93"/>
      <c r="AJ142" s="93"/>
      <c r="AK142" s="93"/>
      <c r="AL142" s="93"/>
      <c r="AM142" s="93"/>
      <c r="AN142" s="93"/>
      <c r="AO142" s="93"/>
      <c r="AP142" s="93"/>
    </row>
    <row r="143" spans="1:42" ht="12.75">
      <c r="A143" s="117">
        <v>136</v>
      </c>
      <c r="B143" s="40" t="s">
        <v>390</v>
      </c>
      <c r="C143" s="7">
        <v>56</v>
      </c>
      <c r="D143" s="7">
        <v>2003</v>
      </c>
      <c r="E143" s="7">
        <f t="shared" si="14"/>
        <v>5</v>
      </c>
      <c r="F143" s="7"/>
      <c r="G143" s="7">
        <f>+C143+$A$6-D143</f>
        <v>61</v>
      </c>
      <c r="H143" s="21"/>
      <c r="I143" s="5">
        <v>0</v>
      </c>
      <c r="J143" s="7"/>
      <c r="K143" s="7"/>
      <c r="L143" s="7"/>
      <c r="M143" s="7">
        <v>4</v>
      </c>
      <c r="N143" s="232">
        <f t="shared" si="13"/>
        <v>1</v>
      </c>
      <c r="O143" s="54"/>
      <c r="P143" s="54"/>
      <c r="Q143" s="54"/>
      <c r="R143" s="54"/>
      <c r="S143" s="54"/>
      <c r="T143" s="54"/>
      <c r="U143" s="54"/>
      <c r="V143" s="54"/>
      <c r="W143" s="53"/>
      <c r="X143" s="53"/>
      <c r="Y143" s="53"/>
      <c r="Z143" s="53">
        <v>1</v>
      </c>
      <c r="AA143" s="7"/>
      <c r="AB143" s="93"/>
      <c r="AC143" s="93"/>
      <c r="AD143" s="93"/>
      <c r="AE143" s="93"/>
      <c r="AF143" s="93"/>
      <c r="AG143" s="93"/>
      <c r="AH143" s="93"/>
      <c r="AI143" s="93"/>
      <c r="AJ143" s="93"/>
      <c r="AK143" s="93"/>
      <c r="AL143" s="93"/>
      <c r="AM143" s="93"/>
      <c r="AN143" s="93"/>
      <c r="AO143" s="93"/>
      <c r="AP143" s="93"/>
    </row>
    <row r="144" spans="1:42" ht="12.75">
      <c r="A144" s="117">
        <v>137</v>
      </c>
      <c r="B144" s="40" t="s">
        <v>99</v>
      </c>
      <c r="C144" s="7">
        <v>70</v>
      </c>
      <c r="D144" s="7">
        <v>2003</v>
      </c>
      <c r="E144" s="7">
        <f t="shared" si="14"/>
        <v>5</v>
      </c>
      <c r="F144" s="7"/>
      <c r="G144" s="7">
        <v>70</v>
      </c>
      <c r="H144" s="21"/>
      <c r="I144" s="5">
        <v>0</v>
      </c>
      <c r="J144" s="7"/>
      <c r="K144" s="7">
        <v>2</v>
      </c>
      <c r="L144" s="7"/>
      <c r="M144" s="7">
        <v>4</v>
      </c>
      <c r="N144" s="232">
        <f t="shared" si="13"/>
        <v>1</v>
      </c>
      <c r="O144" s="54">
        <v>1</v>
      </c>
      <c r="P144" s="54"/>
      <c r="Q144" s="54">
        <v>1</v>
      </c>
      <c r="R144" s="54"/>
      <c r="S144" s="54">
        <v>1</v>
      </c>
      <c r="T144" s="54"/>
      <c r="U144" s="54"/>
      <c r="V144" s="54"/>
      <c r="W144" s="55"/>
      <c r="X144" s="53"/>
      <c r="Y144" s="53"/>
      <c r="Z144" s="53"/>
      <c r="AA144" s="7"/>
      <c r="AB144" s="93"/>
      <c r="AC144" s="93"/>
      <c r="AD144" s="93"/>
      <c r="AE144" s="93"/>
      <c r="AF144" s="93"/>
      <c r="AG144" s="93"/>
      <c r="AH144" s="93"/>
      <c r="AI144" s="93"/>
      <c r="AJ144" s="93"/>
      <c r="AK144" s="93"/>
      <c r="AL144" s="93"/>
      <c r="AM144" s="93"/>
      <c r="AN144" s="93"/>
      <c r="AO144" s="93"/>
      <c r="AP144" s="93"/>
    </row>
    <row r="145" spans="1:42" ht="12.75">
      <c r="A145" s="117">
        <v>138</v>
      </c>
      <c r="B145" s="40" t="s">
        <v>100</v>
      </c>
      <c r="C145" s="7">
        <v>48</v>
      </c>
      <c r="D145" s="7">
        <v>2003</v>
      </c>
      <c r="E145" s="7">
        <f t="shared" si="14"/>
        <v>5</v>
      </c>
      <c r="F145" s="7"/>
      <c r="G145" s="7">
        <f aca="true" t="shared" si="15" ref="G145:G171">+C145+$A$6-D145</f>
        <v>53</v>
      </c>
      <c r="H145" s="21"/>
      <c r="I145" s="5">
        <v>0</v>
      </c>
      <c r="J145" s="7">
        <v>1</v>
      </c>
      <c r="K145" s="7">
        <v>2</v>
      </c>
      <c r="L145" s="7"/>
      <c r="M145" s="7">
        <v>4</v>
      </c>
      <c r="N145" s="232">
        <f t="shared" si="13"/>
        <v>1</v>
      </c>
      <c r="O145" s="54">
        <v>1</v>
      </c>
      <c r="P145" s="54"/>
      <c r="Q145" s="54">
        <v>1</v>
      </c>
      <c r="R145" s="54">
        <v>1</v>
      </c>
      <c r="S145" s="54">
        <v>1</v>
      </c>
      <c r="T145" s="54"/>
      <c r="U145" s="54"/>
      <c r="V145" s="54"/>
      <c r="W145" s="55"/>
      <c r="X145" s="53"/>
      <c r="Y145" s="53"/>
      <c r="Z145" s="53"/>
      <c r="AA145" s="7"/>
      <c r="AB145" s="93"/>
      <c r="AC145" s="213"/>
      <c r="AD145" s="93"/>
      <c r="AE145" s="213"/>
      <c r="AF145" s="93"/>
      <c r="AG145" s="93"/>
      <c r="AH145" s="93"/>
      <c r="AI145" s="93"/>
      <c r="AJ145" s="93"/>
      <c r="AK145" s="93"/>
      <c r="AL145" s="93"/>
      <c r="AM145" s="93"/>
      <c r="AN145" s="93"/>
      <c r="AO145" s="93"/>
      <c r="AP145" s="93"/>
    </row>
    <row r="146" spans="1:42" ht="12.75">
      <c r="A146" s="117">
        <v>139</v>
      </c>
      <c r="B146" s="327" t="s">
        <v>284</v>
      </c>
      <c r="C146" s="7">
        <v>74</v>
      </c>
      <c r="D146" s="7">
        <v>2003</v>
      </c>
      <c r="E146" s="7">
        <f t="shared" si="14"/>
        <v>5</v>
      </c>
      <c r="F146" s="7"/>
      <c r="G146" s="12">
        <f t="shared" si="15"/>
        <v>79</v>
      </c>
      <c r="H146" s="22"/>
      <c r="I146" s="5">
        <v>0</v>
      </c>
      <c r="J146" s="7">
        <v>2</v>
      </c>
      <c r="K146" s="7"/>
      <c r="L146" s="7">
        <v>4</v>
      </c>
      <c r="M146" s="7">
        <v>5</v>
      </c>
      <c r="N146" s="232">
        <f>+E146-M146</f>
        <v>0</v>
      </c>
      <c r="O146" s="54">
        <v>1</v>
      </c>
      <c r="P146" s="54"/>
      <c r="Q146" s="54"/>
      <c r="R146" s="54">
        <v>1</v>
      </c>
      <c r="S146" s="54"/>
      <c r="T146" s="54"/>
      <c r="U146" s="54"/>
      <c r="V146" s="54"/>
      <c r="W146" s="54"/>
      <c r="X146" s="54"/>
      <c r="Y146" s="54"/>
      <c r="Z146" s="54"/>
      <c r="AA146" s="7"/>
      <c r="AB146" s="93"/>
      <c r="AC146" s="93"/>
      <c r="AD146" s="93"/>
      <c r="AE146" s="93"/>
      <c r="AF146" s="93"/>
      <c r="AG146" s="93"/>
      <c r="AH146" s="93"/>
      <c r="AI146" s="93"/>
      <c r="AN146" s="93"/>
      <c r="AO146" s="93"/>
      <c r="AP146" s="93"/>
    </row>
    <row r="147" spans="1:42" ht="12.75">
      <c r="A147" s="117">
        <v>140</v>
      </c>
      <c r="B147" s="40" t="s">
        <v>101</v>
      </c>
      <c r="C147" s="7">
        <v>62</v>
      </c>
      <c r="D147" s="7">
        <v>2003</v>
      </c>
      <c r="E147" s="7">
        <f t="shared" si="14"/>
        <v>5</v>
      </c>
      <c r="F147" s="7"/>
      <c r="G147" s="7">
        <f t="shared" si="15"/>
        <v>67</v>
      </c>
      <c r="H147" s="21"/>
      <c r="I147" s="5">
        <v>0</v>
      </c>
      <c r="J147" s="285">
        <v>1</v>
      </c>
      <c r="K147" s="7"/>
      <c r="L147" s="7"/>
      <c r="M147" s="7">
        <v>4</v>
      </c>
      <c r="N147" s="232">
        <f t="shared" si="13"/>
        <v>1</v>
      </c>
      <c r="O147" s="54"/>
      <c r="P147" s="54">
        <v>1</v>
      </c>
      <c r="Q147" s="54"/>
      <c r="R147" s="54"/>
      <c r="S147" s="54">
        <v>1</v>
      </c>
      <c r="T147" s="54"/>
      <c r="U147" s="54"/>
      <c r="V147" s="54"/>
      <c r="W147" s="53"/>
      <c r="X147" s="53"/>
      <c r="Y147" s="53"/>
      <c r="Z147" s="53"/>
      <c r="AA147" s="7"/>
      <c r="AB147" s="93"/>
      <c r="AC147" s="93"/>
      <c r="AD147" s="93"/>
      <c r="AE147" s="93"/>
      <c r="AF147" s="93"/>
      <c r="AG147" s="93"/>
      <c r="AH147" s="93"/>
      <c r="AI147" s="93"/>
      <c r="AN147" s="93"/>
      <c r="AO147" s="93"/>
      <c r="AP147" s="93"/>
    </row>
    <row r="148" spans="1:42" ht="12.75">
      <c r="A148" s="117">
        <v>141</v>
      </c>
      <c r="B148" s="68" t="s">
        <v>287</v>
      </c>
      <c r="C148" s="7">
        <v>48</v>
      </c>
      <c r="D148" s="7">
        <v>2003</v>
      </c>
      <c r="E148" s="7">
        <f t="shared" si="14"/>
        <v>5</v>
      </c>
      <c r="F148" s="7"/>
      <c r="G148" s="12">
        <f t="shared" si="15"/>
        <v>53</v>
      </c>
      <c r="H148" s="22"/>
      <c r="I148" s="5">
        <v>0</v>
      </c>
      <c r="J148" s="7"/>
      <c r="K148" s="7">
        <v>3</v>
      </c>
      <c r="L148" s="7">
        <v>4</v>
      </c>
      <c r="M148" s="1">
        <v>5</v>
      </c>
      <c r="N148" s="232">
        <f t="shared" si="13"/>
        <v>0</v>
      </c>
      <c r="O148" s="54">
        <v>1</v>
      </c>
      <c r="P148" s="54"/>
      <c r="Q148" s="54">
        <v>1</v>
      </c>
      <c r="R148" s="54"/>
      <c r="S148" s="54">
        <v>1</v>
      </c>
      <c r="T148" s="54"/>
      <c r="U148" s="54"/>
      <c r="V148" s="54"/>
      <c r="W148" s="54">
        <v>1</v>
      </c>
      <c r="X148" s="54"/>
      <c r="Y148" s="54"/>
      <c r="Z148" s="54"/>
      <c r="AA148" s="7"/>
      <c r="AB148" s="93"/>
      <c r="AC148" s="217"/>
      <c r="AD148" s="93"/>
      <c r="AE148" s="93"/>
      <c r="AF148" s="93"/>
      <c r="AG148" s="93"/>
      <c r="AH148" s="93"/>
      <c r="AI148" s="93"/>
      <c r="AN148" s="93"/>
      <c r="AO148" s="93"/>
      <c r="AP148" s="93"/>
    </row>
    <row r="149" spans="1:42" ht="12.75">
      <c r="A149" s="117">
        <v>142</v>
      </c>
      <c r="B149" s="325" t="s">
        <v>102</v>
      </c>
      <c r="C149" s="89">
        <v>47</v>
      </c>
      <c r="D149" s="89">
        <v>2003</v>
      </c>
      <c r="E149" s="89">
        <f t="shared" si="14"/>
        <v>5</v>
      </c>
      <c r="F149" s="7"/>
      <c r="G149" s="89">
        <f t="shared" si="15"/>
        <v>52</v>
      </c>
      <c r="H149" s="86"/>
      <c r="I149" s="97">
        <v>0</v>
      </c>
      <c r="J149" s="94"/>
      <c r="K149" s="91">
        <v>3</v>
      </c>
      <c r="L149" s="92">
        <v>4</v>
      </c>
      <c r="M149" s="1">
        <v>5</v>
      </c>
      <c r="N149" s="232">
        <f>+E149-M149</f>
        <v>0</v>
      </c>
      <c r="O149" s="54">
        <v>1</v>
      </c>
      <c r="P149" s="54"/>
      <c r="Q149" s="54">
        <v>1</v>
      </c>
      <c r="R149" s="54">
        <v>1</v>
      </c>
      <c r="S149" s="54">
        <v>1</v>
      </c>
      <c r="T149" s="54"/>
      <c r="U149" s="54"/>
      <c r="V149" s="54"/>
      <c r="W149" s="55"/>
      <c r="X149" s="54"/>
      <c r="Y149" s="54"/>
      <c r="Z149" s="54"/>
      <c r="AA149" s="89"/>
      <c r="AB149" s="93"/>
      <c r="AC149" s="93"/>
      <c r="AD149" s="93"/>
      <c r="AE149" s="93"/>
      <c r="AF149" s="93"/>
      <c r="AG149" s="93"/>
      <c r="AH149" s="93"/>
      <c r="AI149" s="93"/>
      <c r="AN149" s="93"/>
      <c r="AO149" s="93"/>
      <c r="AP149" s="93"/>
    </row>
    <row r="150" spans="1:42" ht="12.75">
      <c r="A150" s="117">
        <v>143</v>
      </c>
      <c r="B150" s="14" t="s">
        <v>230</v>
      </c>
      <c r="C150" s="7">
        <v>63</v>
      </c>
      <c r="D150" s="7">
        <v>2003</v>
      </c>
      <c r="E150" s="7">
        <f t="shared" si="14"/>
        <v>5</v>
      </c>
      <c r="F150" s="7"/>
      <c r="G150" s="7">
        <f t="shared" si="15"/>
        <v>68</v>
      </c>
      <c r="H150" s="22"/>
      <c r="I150" s="5">
        <v>0</v>
      </c>
      <c r="J150" s="7"/>
      <c r="K150" s="7"/>
      <c r="L150" s="7"/>
      <c r="M150" s="7">
        <v>4</v>
      </c>
      <c r="N150" s="232">
        <f t="shared" si="13"/>
        <v>1</v>
      </c>
      <c r="O150" s="54"/>
      <c r="P150" s="54">
        <v>1</v>
      </c>
      <c r="Q150" s="54">
        <v>1</v>
      </c>
      <c r="R150" s="54"/>
      <c r="S150" s="54"/>
      <c r="T150" s="54"/>
      <c r="U150" s="53">
        <v>1</v>
      </c>
      <c r="V150" s="53"/>
      <c r="W150" s="53"/>
      <c r="X150" s="53"/>
      <c r="Y150" s="53"/>
      <c r="Z150" s="53"/>
      <c r="AA150" s="7"/>
      <c r="AB150" s="93"/>
      <c r="AC150" s="93"/>
      <c r="AD150" s="93"/>
      <c r="AE150" s="93"/>
      <c r="AF150" s="93"/>
      <c r="AG150" s="93"/>
      <c r="AH150" s="93"/>
      <c r="AI150" s="93"/>
      <c r="AN150" s="93"/>
      <c r="AO150" s="93"/>
      <c r="AP150" s="93"/>
    </row>
    <row r="151" spans="1:42" ht="12.75">
      <c r="A151" s="117">
        <v>144</v>
      </c>
      <c r="B151" s="325" t="s">
        <v>103</v>
      </c>
      <c r="C151" s="7">
        <v>56</v>
      </c>
      <c r="D151" s="7">
        <v>2003</v>
      </c>
      <c r="E151" s="7">
        <f t="shared" si="14"/>
        <v>5</v>
      </c>
      <c r="F151" s="7"/>
      <c r="G151" s="7">
        <f t="shared" si="15"/>
        <v>61</v>
      </c>
      <c r="H151" s="21"/>
      <c r="I151" s="5">
        <v>0</v>
      </c>
      <c r="J151" s="7"/>
      <c r="K151" s="7"/>
      <c r="L151" s="7"/>
      <c r="M151" s="7">
        <v>5</v>
      </c>
      <c r="N151" s="232">
        <f t="shared" si="13"/>
        <v>0</v>
      </c>
      <c r="O151" s="54"/>
      <c r="P151" s="54"/>
      <c r="Q151" s="54">
        <v>1</v>
      </c>
      <c r="R151" s="54">
        <v>1</v>
      </c>
      <c r="S151" s="54"/>
      <c r="T151" s="54"/>
      <c r="U151" s="54"/>
      <c r="V151" s="54"/>
      <c r="W151" s="53"/>
      <c r="X151" s="53"/>
      <c r="Y151" s="53"/>
      <c r="Z151" s="53"/>
      <c r="AA151" s="7"/>
      <c r="AB151" s="93"/>
      <c r="AC151" s="217"/>
      <c r="AD151" s="93"/>
      <c r="AE151" s="93"/>
      <c r="AF151" s="93"/>
      <c r="AG151" s="93"/>
      <c r="AH151" s="93"/>
      <c r="AI151" s="93"/>
      <c r="AN151" s="93"/>
      <c r="AO151" s="93"/>
      <c r="AP151" s="93"/>
    </row>
    <row r="152" spans="1:42" s="6" customFormat="1" ht="12.75">
      <c r="A152" s="117">
        <v>145</v>
      </c>
      <c r="B152" s="281" t="s">
        <v>330</v>
      </c>
      <c r="C152" s="7">
        <v>65</v>
      </c>
      <c r="D152" s="7">
        <v>2003</v>
      </c>
      <c r="E152" s="7">
        <f t="shared" si="14"/>
        <v>5</v>
      </c>
      <c r="F152" s="7"/>
      <c r="G152" s="7">
        <f t="shared" si="15"/>
        <v>70</v>
      </c>
      <c r="H152" s="21"/>
      <c r="I152" s="5">
        <v>0</v>
      </c>
      <c r="J152" s="7">
        <v>1</v>
      </c>
      <c r="K152" s="7">
        <v>3</v>
      </c>
      <c r="L152" s="7"/>
      <c r="M152" s="7">
        <v>4</v>
      </c>
      <c r="N152" s="232">
        <f t="shared" si="13"/>
        <v>1</v>
      </c>
      <c r="O152" s="54"/>
      <c r="P152" s="54"/>
      <c r="Q152" s="54">
        <v>1</v>
      </c>
      <c r="R152" s="54"/>
      <c r="S152" s="54"/>
      <c r="T152" s="54"/>
      <c r="U152" s="54"/>
      <c r="V152" s="54"/>
      <c r="W152" s="55"/>
      <c r="X152" s="53">
        <v>1</v>
      </c>
      <c r="Y152" s="53"/>
      <c r="Z152" s="53"/>
      <c r="AA152" s="7"/>
      <c r="AB152" s="93"/>
      <c r="AC152" s="93"/>
      <c r="AD152" s="217"/>
      <c r="AE152" s="93"/>
      <c r="AF152" s="93"/>
      <c r="AG152" s="93"/>
      <c r="AH152" s="93"/>
      <c r="AI152" s="93"/>
      <c r="AJ152"/>
      <c r="AK152"/>
      <c r="AL152"/>
      <c r="AM152"/>
      <c r="AN152" s="93"/>
      <c r="AO152" s="34"/>
      <c r="AP152" s="34"/>
    </row>
    <row r="153" spans="1:42" ht="12.75">
      <c r="A153" s="117">
        <v>146</v>
      </c>
      <c r="B153" s="40" t="s">
        <v>104</v>
      </c>
      <c r="C153" s="7">
        <v>58</v>
      </c>
      <c r="D153" s="7">
        <v>2003</v>
      </c>
      <c r="E153" s="7">
        <f t="shared" si="14"/>
        <v>5</v>
      </c>
      <c r="F153" s="7"/>
      <c r="G153" s="7">
        <f t="shared" si="15"/>
        <v>63</v>
      </c>
      <c r="H153" s="21"/>
      <c r="I153" s="5">
        <v>0</v>
      </c>
      <c r="J153" s="7"/>
      <c r="K153" s="7"/>
      <c r="L153" s="7"/>
      <c r="M153" s="7">
        <v>4</v>
      </c>
      <c r="N153" s="232">
        <f t="shared" si="13"/>
        <v>1</v>
      </c>
      <c r="O153" s="54"/>
      <c r="P153" s="54">
        <v>1</v>
      </c>
      <c r="Q153" s="54">
        <v>1</v>
      </c>
      <c r="R153" s="54"/>
      <c r="S153" s="54"/>
      <c r="T153" s="54"/>
      <c r="U153" s="54"/>
      <c r="V153" s="54"/>
      <c r="W153" s="53"/>
      <c r="X153" s="53"/>
      <c r="Y153" s="53"/>
      <c r="Z153" s="53"/>
      <c r="AA153" s="7"/>
      <c r="AB153" s="93"/>
      <c r="AC153" s="93"/>
      <c r="AD153" s="93"/>
      <c r="AE153" s="93"/>
      <c r="AF153" s="93"/>
      <c r="AG153" s="93"/>
      <c r="AH153" s="93"/>
      <c r="AI153" s="93"/>
      <c r="AN153" s="93"/>
      <c r="AO153" s="93"/>
      <c r="AP153" s="93"/>
    </row>
    <row r="154" spans="1:42" ht="12.75">
      <c r="A154" s="117">
        <v>147</v>
      </c>
      <c r="B154" s="40" t="s">
        <v>89</v>
      </c>
      <c r="C154" s="7">
        <v>50</v>
      </c>
      <c r="D154" s="7">
        <v>2003</v>
      </c>
      <c r="E154" s="7">
        <f t="shared" si="14"/>
        <v>5</v>
      </c>
      <c r="F154" s="7"/>
      <c r="G154" s="7">
        <f t="shared" si="15"/>
        <v>55</v>
      </c>
      <c r="H154" s="21"/>
      <c r="I154" s="5">
        <v>0</v>
      </c>
      <c r="J154" s="7"/>
      <c r="K154" s="7"/>
      <c r="L154" s="7">
        <v>1</v>
      </c>
      <c r="M154" s="7">
        <v>4</v>
      </c>
      <c r="N154" s="232">
        <f t="shared" si="13"/>
        <v>1</v>
      </c>
      <c r="O154" s="54"/>
      <c r="P154" s="54">
        <v>1</v>
      </c>
      <c r="Q154" s="54">
        <v>1</v>
      </c>
      <c r="R154" s="54"/>
      <c r="S154" s="54">
        <v>1</v>
      </c>
      <c r="T154" s="54"/>
      <c r="U154" s="54"/>
      <c r="V154" s="54"/>
      <c r="W154" s="55"/>
      <c r="X154" s="53"/>
      <c r="Y154" s="53"/>
      <c r="Z154" s="53"/>
      <c r="AA154" s="7"/>
      <c r="AB154" s="93"/>
      <c r="AC154" s="93"/>
      <c r="AD154" s="93"/>
      <c r="AE154" s="93"/>
      <c r="AF154" s="93"/>
      <c r="AG154" s="93"/>
      <c r="AH154" s="93"/>
      <c r="AI154" s="93"/>
      <c r="AN154" s="93"/>
      <c r="AO154" s="93"/>
      <c r="AP154" s="93"/>
    </row>
    <row r="155" spans="1:42" ht="12.75">
      <c r="A155" s="117">
        <v>148</v>
      </c>
      <c r="B155" s="40" t="s">
        <v>106</v>
      </c>
      <c r="C155" s="7">
        <v>48</v>
      </c>
      <c r="D155" s="7">
        <v>2003</v>
      </c>
      <c r="E155" s="7">
        <f t="shared" si="14"/>
        <v>5</v>
      </c>
      <c r="F155" s="7"/>
      <c r="G155" s="7">
        <f t="shared" si="15"/>
        <v>53</v>
      </c>
      <c r="H155" s="21"/>
      <c r="I155" s="5">
        <v>0</v>
      </c>
      <c r="J155" s="7">
        <v>1</v>
      </c>
      <c r="K155" s="7">
        <v>2</v>
      </c>
      <c r="L155" s="7">
        <v>3</v>
      </c>
      <c r="M155" s="7">
        <v>5</v>
      </c>
      <c r="N155" s="232">
        <f t="shared" si="13"/>
        <v>0</v>
      </c>
      <c r="O155" s="54">
        <v>1</v>
      </c>
      <c r="P155" s="54"/>
      <c r="Q155" s="54">
        <v>1</v>
      </c>
      <c r="R155" s="54">
        <v>1</v>
      </c>
      <c r="S155" s="54">
        <v>1</v>
      </c>
      <c r="T155" s="54">
        <v>1</v>
      </c>
      <c r="U155" s="54"/>
      <c r="V155" s="54"/>
      <c r="W155" s="53"/>
      <c r="X155" s="53"/>
      <c r="Y155" s="53"/>
      <c r="Z155" s="53"/>
      <c r="AA155" s="7"/>
      <c r="AB155" s="93"/>
      <c r="AC155" s="93"/>
      <c r="AD155" s="93"/>
      <c r="AE155" s="93"/>
      <c r="AF155" s="93"/>
      <c r="AG155" s="93"/>
      <c r="AH155" s="218"/>
      <c r="AI155" s="93"/>
      <c r="AN155" s="93"/>
      <c r="AO155" s="93"/>
      <c r="AP155" s="93"/>
    </row>
    <row r="156" spans="1:42" ht="12.75">
      <c r="A156" s="117">
        <v>149</v>
      </c>
      <c r="B156" s="40" t="s">
        <v>107</v>
      </c>
      <c r="C156" s="7">
        <v>51</v>
      </c>
      <c r="D156" s="7">
        <v>2003</v>
      </c>
      <c r="E156" s="7">
        <f t="shared" si="14"/>
        <v>5</v>
      </c>
      <c r="F156" s="7">
        <v>31</v>
      </c>
      <c r="G156" s="7">
        <f t="shared" si="15"/>
        <v>56</v>
      </c>
      <c r="H156" s="21">
        <f>AVERAGE(C126:C156)</f>
        <v>54.32258064516129</v>
      </c>
      <c r="I156" s="5">
        <v>0</v>
      </c>
      <c r="J156" s="7"/>
      <c r="K156" s="7"/>
      <c r="L156" s="7"/>
      <c r="M156" s="7">
        <v>4</v>
      </c>
      <c r="N156" s="232">
        <f t="shared" si="13"/>
        <v>1</v>
      </c>
      <c r="O156" s="54"/>
      <c r="P156" s="54">
        <v>1</v>
      </c>
      <c r="Q156" s="54"/>
      <c r="R156" s="54"/>
      <c r="S156" s="54">
        <v>1</v>
      </c>
      <c r="T156" s="54"/>
      <c r="U156" s="54"/>
      <c r="V156" s="54"/>
      <c r="W156" s="55"/>
      <c r="X156" s="53"/>
      <c r="Y156" s="53"/>
      <c r="Z156" s="53"/>
      <c r="AA156" s="7"/>
      <c r="AB156" s="34"/>
      <c r="AC156" s="34"/>
      <c r="AD156" s="34"/>
      <c r="AE156" s="34"/>
      <c r="AF156" s="34"/>
      <c r="AG156" s="34"/>
      <c r="AH156" s="34"/>
      <c r="AI156" s="34"/>
      <c r="AN156" s="34"/>
      <c r="AO156" s="93"/>
      <c r="AP156" s="93"/>
    </row>
    <row r="157" spans="1:42" s="9" customFormat="1" ht="12.75">
      <c r="A157" s="117">
        <v>150</v>
      </c>
      <c r="B157" s="281" t="s">
        <v>197</v>
      </c>
      <c r="C157" s="7">
        <v>46</v>
      </c>
      <c r="D157" s="7">
        <v>2004</v>
      </c>
      <c r="E157" s="7">
        <f t="shared" si="14"/>
        <v>4</v>
      </c>
      <c r="F157" s="7"/>
      <c r="G157" s="7">
        <f t="shared" si="15"/>
        <v>50</v>
      </c>
      <c r="H157" s="22"/>
      <c r="I157" s="5">
        <v>0</v>
      </c>
      <c r="J157" s="7"/>
      <c r="K157" s="7"/>
      <c r="L157" s="7"/>
      <c r="M157" s="7">
        <v>3</v>
      </c>
      <c r="N157" s="232">
        <f>+E157-M157</f>
        <v>1</v>
      </c>
      <c r="O157" s="54">
        <v>1</v>
      </c>
      <c r="P157" s="54"/>
      <c r="Q157" s="54">
        <v>1</v>
      </c>
      <c r="R157" s="54">
        <v>1</v>
      </c>
      <c r="S157" s="53">
        <v>1</v>
      </c>
      <c r="T157" s="53"/>
      <c r="U157" s="53"/>
      <c r="V157" s="54"/>
      <c r="W157" s="53"/>
      <c r="X157" s="53"/>
      <c r="Y157" s="53"/>
      <c r="Z157" s="53"/>
      <c r="AA157" s="7"/>
      <c r="AB157" s="93"/>
      <c r="AC157" s="93"/>
      <c r="AD157" s="93"/>
      <c r="AE157" s="93"/>
      <c r="AF157" s="93"/>
      <c r="AG157" s="93"/>
      <c r="AH157" s="93"/>
      <c r="AI157" s="93"/>
      <c r="AJ157"/>
      <c r="AK157"/>
      <c r="AL157"/>
      <c r="AM157"/>
      <c r="AN157" s="93"/>
      <c r="AO157" s="216"/>
      <c r="AP157" s="216"/>
    </row>
    <row r="158" spans="1:42" s="9" customFormat="1" ht="12.75">
      <c r="A158" s="117">
        <v>151</v>
      </c>
      <c r="B158" s="324" t="s">
        <v>121</v>
      </c>
      <c r="C158" s="12">
        <v>59</v>
      </c>
      <c r="D158" s="12">
        <v>2004</v>
      </c>
      <c r="E158" s="12">
        <f t="shared" si="14"/>
        <v>4</v>
      </c>
      <c r="F158" s="12"/>
      <c r="G158" s="12">
        <f t="shared" si="15"/>
        <v>63</v>
      </c>
      <c r="H158" s="23"/>
      <c r="I158" s="63">
        <v>0</v>
      </c>
      <c r="J158" s="12">
        <v>1</v>
      </c>
      <c r="K158" s="12"/>
      <c r="L158" s="12">
        <v>3</v>
      </c>
      <c r="M158" s="4">
        <v>4</v>
      </c>
      <c r="N158" s="232">
        <f>+E158-M158</f>
        <v>0</v>
      </c>
      <c r="O158" s="60"/>
      <c r="P158" s="60"/>
      <c r="Q158" s="60">
        <v>1</v>
      </c>
      <c r="R158" s="60">
        <v>1</v>
      </c>
      <c r="S158" s="60"/>
      <c r="T158" s="60"/>
      <c r="U158" s="60"/>
      <c r="V158" s="60"/>
      <c r="W158" s="55"/>
      <c r="X158" s="60"/>
      <c r="Y158" s="60"/>
      <c r="Z158" s="60"/>
      <c r="AA158" s="12"/>
      <c r="AB158" s="34"/>
      <c r="AC158" s="34"/>
      <c r="AD158" s="34"/>
      <c r="AE158" s="34"/>
      <c r="AF158" s="34"/>
      <c r="AG158" s="34"/>
      <c r="AH158" s="34"/>
      <c r="AI158" s="34"/>
      <c r="AJ158"/>
      <c r="AK158"/>
      <c r="AL158"/>
      <c r="AM158"/>
      <c r="AN158" s="34"/>
      <c r="AO158" s="216"/>
      <c r="AP158" s="216"/>
    </row>
    <row r="159" spans="1:42" s="9" customFormat="1" ht="12.75">
      <c r="A159" s="117">
        <v>152</v>
      </c>
      <c r="B159" s="40" t="s">
        <v>108</v>
      </c>
      <c r="C159" s="7">
        <v>43</v>
      </c>
      <c r="D159" s="7">
        <v>2004</v>
      </c>
      <c r="E159" s="7">
        <f t="shared" si="14"/>
        <v>4</v>
      </c>
      <c r="F159" s="7"/>
      <c r="G159" s="7">
        <f t="shared" si="15"/>
        <v>47</v>
      </c>
      <c r="H159" s="21"/>
      <c r="I159" s="5">
        <v>0</v>
      </c>
      <c r="K159" s="7"/>
      <c r="L159" s="7"/>
      <c r="M159" s="7">
        <v>1</v>
      </c>
      <c r="N159" s="232">
        <f t="shared" si="13"/>
        <v>3</v>
      </c>
      <c r="O159" s="54">
        <v>1</v>
      </c>
      <c r="P159" s="54">
        <v>1</v>
      </c>
      <c r="Q159" s="54">
        <v>1</v>
      </c>
      <c r="R159" s="54"/>
      <c r="S159" s="54"/>
      <c r="T159" s="54">
        <v>1</v>
      </c>
      <c r="U159" s="54"/>
      <c r="V159" s="54"/>
      <c r="W159" s="55"/>
      <c r="X159" s="53"/>
      <c r="Y159" s="53"/>
      <c r="Z159" s="53"/>
      <c r="AA159" s="12"/>
      <c r="AB159" s="34"/>
      <c r="AC159" s="34"/>
      <c r="AD159" s="34"/>
      <c r="AE159" s="34"/>
      <c r="AF159" s="34"/>
      <c r="AG159" s="34"/>
      <c r="AH159" s="34"/>
      <c r="AI159" s="34"/>
      <c r="AJ159"/>
      <c r="AK159"/>
      <c r="AL159"/>
      <c r="AM159"/>
      <c r="AN159" s="34"/>
      <c r="AO159" s="216"/>
      <c r="AP159" s="216"/>
    </row>
    <row r="160" spans="1:42" ht="12.75">
      <c r="A160" s="117">
        <v>153</v>
      </c>
      <c r="B160" s="210" t="s">
        <v>312</v>
      </c>
      <c r="C160" s="7">
        <v>51</v>
      </c>
      <c r="D160" s="7">
        <v>2004</v>
      </c>
      <c r="E160" s="7">
        <f t="shared" si="14"/>
        <v>4</v>
      </c>
      <c r="F160" s="12"/>
      <c r="G160" s="12">
        <f t="shared" si="15"/>
        <v>55</v>
      </c>
      <c r="H160" s="22"/>
      <c r="I160" s="5">
        <v>0</v>
      </c>
      <c r="J160" s="7"/>
      <c r="K160" s="7"/>
      <c r="L160" s="7"/>
      <c r="M160" s="72">
        <v>3</v>
      </c>
      <c r="N160" s="232">
        <f t="shared" si="13"/>
        <v>1</v>
      </c>
      <c r="O160" s="54"/>
      <c r="P160" s="54">
        <v>1</v>
      </c>
      <c r="Q160" s="54"/>
      <c r="R160" s="54"/>
      <c r="S160" s="54"/>
      <c r="T160" s="54"/>
      <c r="U160" s="54"/>
      <c r="V160" s="54"/>
      <c r="W160" s="54"/>
      <c r="X160" s="54"/>
      <c r="Y160" s="54"/>
      <c r="Z160" s="54"/>
      <c r="AA160" s="7"/>
      <c r="AB160" s="93"/>
      <c r="AC160" s="93"/>
      <c r="AD160" s="93"/>
      <c r="AE160" s="93"/>
      <c r="AF160" s="93"/>
      <c r="AG160" s="93"/>
      <c r="AH160" s="93"/>
      <c r="AI160" s="93"/>
      <c r="AN160" s="93"/>
      <c r="AO160" s="93"/>
      <c r="AP160" s="93"/>
    </row>
    <row r="161" spans="1:42" ht="12.75">
      <c r="A161" s="117">
        <v>154</v>
      </c>
      <c r="B161" s="68" t="s">
        <v>280</v>
      </c>
      <c r="C161" s="277">
        <v>57</v>
      </c>
      <c r="D161" s="90">
        <v>2004</v>
      </c>
      <c r="E161" s="90">
        <f t="shared" si="14"/>
        <v>4</v>
      </c>
      <c r="F161" s="7"/>
      <c r="G161" s="28">
        <f t="shared" si="15"/>
        <v>61</v>
      </c>
      <c r="H161" s="88"/>
      <c r="I161" s="120">
        <v>0</v>
      </c>
      <c r="J161" s="90">
        <v>1</v>
      </c>
      <c r="K161" s="90"/>
      <c r="M161" s="1">
        <v>3</v>
      </c>
      <c r="N161" s="232">
        <f t="shared" si="13"/>
        <v>1</v>
      </c>
      <c r="O161" s="221">
        <v>1</v>
      </c>
      <c r="P161" s="221"/>
      <c r="Q161" s="221">
        <v>1</v>
      </c>
      <c r="R161" s="53"/>
      <c r="S161" s="53"/>
      <c r="T161" s="53"/>
      <c r="U161" s="53"/>
      <c r="V161" s="53"/>
      <c r="W161" s="53"/>
      <c r="X161" s="53"/>
      <c r="Y161" s="53"/>
      <c r="Z161" s="87"/>
      <c r="AA161" s="90"/>
      <c r="AB161" s="95"/>
      <c r="AC161" s="93"/>
      <c r="AD161" s="93"/>
      <c r="AE161" s="93"/>
      <c r="AF161" s="93"/>
      <c r="AG161" s="93"/>
      <c r="AH161" s="93"/>
      <c r="AI161" s="93"/>
      <c r="AN161" s="93"/>
      <c r="AO161" s="93"/>
      <c r="AP161" s="93"/>
    </row>
    <row r="162" spans="1:42" ht="12.75">
      <c r="A162" s="117">
        <v>155</v>
      </c>
      <c r="B162" s="325" t="s">
        <v>200</v>
      </c>
      <c r="C162" s="7">
        <v>67</v>
      </c>
      <c r="D162" s="7">
        <v>2004</v>
      </c>
      <c r="E162" s="7">
        <f t="shared" si="14"/>
        <v>4</v>
      </c>
      <c r="F162" s="12"/>
      <c r="G162" s="7">
        <f t="shared" si="15"/>
        <v>71</v>
      </c>
      <c r="H162" s="21"/>
      <c r="I162" s="5">
        <v>0</v>
      </c>
      <c r="J162" s="17">
        <v>1</v>
      </c>
      <c r="K162" s="7"/>
      <c r="L162" s="7"/>
      <c r="M162" s="7">
        <v>4</v>
      </c>
      <c r="N162" s="232">
        <f t="shared" si="13"/>
        <v>0</v>
      </c>
      <c r="O162" s="54">
        <v>1</v>
      </c>
      <c r="P162" s="54"/>
      <c r="Q162" s="54">
        <v>1</v>
      </c>
      <c r="R162" s="54"/>
      <c r="S162" s="54"/>
      <c r="T162" s="54"/>
      <c r="U162" s="54"/>
      <c r="V162" s="54"/>
      <c r="W162" s="55"/>
      <c r="X162" s="53"/>
      <c r="Y162" s="53"/>
      <c r="Z162" s="53"/>
      <c r="AA162" s="7"/>
      <c r="AB162" s="93"/>
      <c r="AC162" s="93"/>
      <c r="AD162" s="93"/>
      <c r="AE162" s="93"/>
      <c r="AF162" s="93"/>
      <c r="AG162" s="93"/>
      <c r="AH162" s="93"/>
      <c r="AI162" s="93"/>
      <c r="AN162" s="93"/>
      <c r="AO162" s="93"/>
      <c r="AP162" s="93"/>
    </row>
    <row r="163" spans="1:42" ht="12.75">
      <c r="A163" s="117">
        <v>156</v>
      </c>
      <c r="B163" s="68" t="s">
        <v>331</v>
      </c>
      <c r="C163" s="7">
        <v>52</v>
      </c>
      <c r="D163" s="7">
        <v>2004</v>
      </c>
      <c r="E163" s="7">
        <f t="shared" si="14"/>
        <v>4</v>
      </c>
      <c r="F163" s="7"/>
      <c r="G163" s="7">
        <f t="shared" si="15"/>
        <v>56</v>
      </c>
      <c r="H163" s="22"/>
      <c r="I163" s="5">
        <v>0</v>
      </c>
      <c r="J163" s="7">
        <v>2</v>
      </c>
      <c r="K163" s="7"/>
      <c r="L163" s="7"/>
      <c r="M163" s="7">
        <v>3</v>
      </c>
      <c r="N163" s="232">
        <f t="shared" si="13"/>
        <v>1</v>
      </c>
      <c r="O163" s="54"/>
      <c r="P163" s="54">
        <v>1</v>
      </c>
      <c r="Q163" s="54">
        <v>1</v>
      </c>
      <c r="R163" s="54">
        <v>1</v>
      </c>
      <c r="S163" s="54"/>
      <c r="T163" s="54">
        <v>1</v>
      </c>
      <c r="U163" s="54"/>
      <c r="V163" s="54"/>
      <c r="W163" s="54"/>
      <c r="X163" s="54"/>
      <c r="Y163" s="54"/>
      <c r="Z163" s="54"/>
      <c r="AA163" s="7"/>
      <c r="AB163" s="93"/>
      <c r="AC163" s="93"/>
      <c r="AD163" s="93"/>
      <c r="AE163" s="93"/>
      <c r="AF163" s="93"/>
      <c r="AG163" s="93"/>
      <c r="AH163" s="93"/>
      <c r="AI163" s="93"/>
      <c r="AN163" s="93"/>
      <c r="AO163" s="93"/>
      <c r="AP163" s="93"/>
    </row>
    <row r="164" spans="1:42" ht="12.75">
      <c r="A164" s="117">
        <v>157</v>
      </c>
      <c r="B164" s="40" t="s">
        <v>110</v>
      </c>
      <c r="C164" s="7">
        <v>55</v>
      </c>
      <c r="D164" s="7">
        <v>2004</v>
      </c>
      <c r="E164" s="7">
        <f t="shared" si="14"/>
        <v>4</v>
      </c>
      <c r="F164" s="12"/>
      <c r="G164" s="7">
        <f t="shared" si="15"/>
        <v>59</v>
      </c>
      <c r="H164" s="21"/>
      <c r="I164" s="5">
        <v>0</v>
      </c>
      <c r="J164" s="7">
        <v>1</v>
      </c>
      <c r="K164" s="7"/>
      <c r="L164" s="7">
        <v>3</v>
      </c>
      <c r="M164" s="7">
        <v>4</v>
      </c>
      <c r="N164" s="232">
        <f t="shared" si="13"/>
        <v>0</v>
      </c>
      <c r="O164" s="54"/>
      <c r="P164" s="54">
        <v>1</v>
      </c>
      <c r="Q164" s="54">
        <v>1</v>
      </c>
      <c r="R164" s="54"/>
      <c r="S164" s="54">
        <v>1</v>
      </c>
      <c r="T164" s="54"/>
      <c r="U164" s="54"/>
      <c r="V164" s="54"/>
      <c r="W164" s="53"/>
      <c r="X164" s="53"/>
      <c r="Y164" s="53"/>
      <c r="Z164" s="53"/>
      <c r="AA164" s="7"/>
      <c r="AB164" s="216"/>
      <c r="AC164" s="216"/>
      <c r="AD164" s="216"/>
      <c r="AE164" s="216"/>
      <c r="AF164" s="216"/>
      <c r="AG164" s="216"/>
      <c r="AH164" s="216"/>
      <c r="AI164" s="216"/>
      <c r="AN164" s="216"/>
      <c r="AO164" s="93"/>
      <c r="AP164" s="93"/>
    </row>
    <row r="165" spans="1:42" ht="12.75">
      <c r="A165" s="117">
        <v>158</v>
      </c>
      <c r="B165" s="40" t="s">
        <v>111</v>
      </c>
      <c r="C165" s="7">
        <v>40</v>
      </c>
      <c r="D165" s="7">
        <v>2004</v>
      </c>
      <c r="E165" s="7">
        <f t="shared" si="14"/>
        <v>4</v>
      </c>
      <c r="F165" s="7"/>
      <c r="G165" s="7">
        <f t="shared" si="15"/>
        <v>44</v>
      </c>
      <c r="H165" s="21"/>
      <c r="I165" s="5">
        <v>0</v>
      </c>
      <c r="J165" s="7">
        <v>1</v>
      </c>
      <c r="K165" s="7"/>
      <c r="L165" s="7"/>
      <c r="M165" s="7">
        <v>3</v>
      </c>
      <c r="N165" s="232">
        <f t="shared" si="13"/>
        <v>1</v>
      </c>
      <c r="O165" s="54">
        <v>1</v>
      </c>
      <c r="P165" s="54"/>
      <c r="Q165" s="54">
        <v>1</v>
      </c>
      <c r="R165" s="54"/>
      <c r="S165" s="54"/>
      <c r="T165" s="54">
        <v>1</v>
      </c>
      <c r="U165" s="54"/>
      <c r="V165" s="54">
        <v>1</v>
      </c>
      <c r="W165" s="55"/>
      <c r="X165" s="54"/>
      <c r="Y165" s="54"/>
      <c r="Z165" s="54"/>
      <c r="AA165" s="7"/>
      <c r="AB165" s="216"/>
      <c r="AC165" s="216"/>
      <c r="AD165" s="216"/>
      <c r="AE165" s="216"/>
      <c r="AF165" s="216"/>
      <c r="AG165" s="216"/>
      <c r="AH165" s="216"/>
      <c r="AI165" s="216"/>
      <c r="AN165" s="216"/>
      <c r="AO165" s="93"/>
      <c r="AP165" s="93"/>
    </row>
    <row r="166" spans="1:42" ht="12.75">
      <c r="A166" s="117">
        <v>159</v>
      </c>
      <c r="B166" s="281" t="s">
        <v>112</v>
      </c>
      <c r="C166" s="7">
        <v>56</v>
      </c>
      <c r="D166" s="7">
        <v>2004</v>
      </c>
      <c r="E166" s="7">
        <f t="shared" si="14"/>
        <v>4</v>
      </c>
      <c r="F166" s="12"/>
      <c r="G166" s="7">
        <f t="shared" si="15"/>
        <v>60</v>
      </c>
      <c r="H166" s="21"/>
      <c r="I166" s="5">
        <v>0</v>
      </c>
      <c r="J166" s="7"/>
      <c r="K166" s="7"/>
      <c r="L166" s="7">
        <v>2</v>
      </c>
      <c r="M166" s="7">
        <v>3</v>
      </c>
      <c r="N166" s="232">
        <f t="shared" si="13"/>
        <v>1</v>
      </c>
      <c r="O166" s="54"/>
      <c r="P166" s="54">
        <v>1</v>
      </c>
      <c r="Q166" s="54">
        <v>1</v>
      </c>
      <c r="R166" s="54"/>
      <c r="S166" s="54"/>
      <c r="T166" s="54"/>
      <c r="U166" s="54"/>
      <c r="V166" s="54"/>
      <c r="W166" s="53"/>
      <c r="X166" s="53"/>
      <c r="Y166" s="53"/>
      <c r="Z166" s="53"/>
      <c r="AA166" s="7"/>
      <c r="AB166" s="34"/>
      <c r="AC166" s="34"/>
      <c r="AD166" s="34"/>
      <c r="AE166" s="34"/>
      <c r="AF166" s="34"/>
      <c r="AG166" s="34"/>
      <c r="AH166" s="34"/>
      <c r="AI166" s="34"/>
      <c r="AN166" s="34"/>
      <c r="AO166" s="93"/>
      <c r="AP166" s="93"/>
    </row>
    <row r="167" spans="1:42" s="6" customFormat="1" ht="12.75">
      <c r="A167" s="117">
        <v>160</v>
      </c>
      <c r="B167" s="40" t="s">
        <v>158</v>
      </c>
      <c r="C167" s="7">
        <v>78</v>
      </c>
      <c r="D167" s="7">
        <v>2004</v>
      </c>
      <c r="E167" s="7">
        <f t="shared" si="14"/>
        <v>4</v>
      </c>
      <c r="F167" s="7"/>
      <c r="G167" s="7">
        <f t="shared" si="15"/>
        <v>82</v>
      </c>
      <c r="H167" s="21"/>
      <c r="I167" s="5">
        <v>0</v>
      </c>
      <c r="J167" s="7"/>
      <c r="K167" s="7"/>
      <c r="L167" s="7"/>
      <c r="M167" s="7">
        <v>3</v>
      </c>
      <c r="N167" s="232">
        <f t="shared" si="13"/>
        <v>1</v>
      </c>
      <c r="O167" s="54"/>
      <c r="P167" s="54"/>
      <c r="Q167" s="54">
        <v>1</v>
      </c>
      <c r="R167" s="54">
        <v>1</v>
      </c>
      <c r="S167" s="54"/>
      <c r="T167" s="54"/>
      <c r="U167" s="54"/>
      <c r="V167" s="54"/>
      <c r="W167" s="55"/>
      <c r="X167" s="53"/>
      <c r="Y167" s="53"/>
      <c r="Z167" s="53"/>
      <c r="AA167" s="7"/>
      <c r="AB167" s="93"/>
      <c r="AC167" s="93"/>
      <c r="AD167" s="93"/>
      <c r="AE167" s="93"/>
      <c r="AF167" s="93"/>
      <c r="AG167" s="93"/>
      <c r="AH167" s="93"/>
      <c r="AI167" s="93"/>
      <c r="AJ167"/>
      <c r="AK167"/>
      <c r="AL167"/>
      <c r="AM167"/>
      <c r="AN167" s="93"/>
      <c r="AO167" s="34"/>
      <c r="AP167" s="34"/>
    </row>
    <row r="168" spans="1:42" s="6" customFormat="1" ht="12.75">
      <c r="A168" s="117">
        <v>161</v>
      </c>
      <c r="B168" s="281" t="s">
        <v>113</v>
      </c>
      <c r="C168" s="7">
        <v>45</v>
      </c>
      <c r="D168" s="7">
        <v>2004</v>
      </c>
      <c r="E168" s="7">
        <f aca="true" t="shared" si="16" ref="E168:E197">+$A$6-D168</f>
        <v>4</v>
      </c>
      <c r="F168" s="12"/>
      <c r="G168" s="7">
        <f t="shared" si="15"/>
        <v>49</v>
      </c>
      <c r="H168" s="21"/>
      <c r="I168" s="5">
        <v>0</v>
      </c>
      <c r="J168" s="7">
        <v>1</v>
      </c>
      <c r="K168" s="7"/>
      <c r="L168" s="7"/>
      <c r="M168" s="7">
        <v>3</v>
      </c>
      <c r="N168" s="232">
        <f t="shared" si="13"/>
        <v>1</v>
      </c>
      <c r="O168" s="54">
        <v>1</v>
      </c>
      <c r="P168" s="54"/>
      <c r="Q168" s="54">
        <v>1</v>
      </c>
      <c r="R168" s="54">
        <v>1</v>
      </c>
      <c r="S168" s="54">
        <v>1</v>
      </c>
      <c r="T168" s="54"/>
      <c r="U168" s="54"/>
      <c r="V168" s="54"/>
      <c r="W168" s="53">
        <v>1</v>
      </c>
      <c r="X168" s="54"/>
      <c r="Y168" s="54"/>
      <c r="Z168" s="54"/>
      <c r="AA168" s="7"/>
      <c r="AB168" s="93"/>
      <c r="AC168" s="217"/>
      <c r="AD168" s="93"/>
      <c r="AE168" s="93"/>
      <c r="AF168" s="93"/>
      <c r="AG168" s="93"/>
      <c r="AH168" s="93"/>
      <c r="AI168" s="93"/>
      <c r="AJ168"/>
      <c r="AK168"/>
      <c r="AL168"/>
      <c r="AM168"/>
      <c r="AN168" s="93"/>
      <c r="AO168" s="34"/>
      <c r="AP168" s="34"/>
    </row>
    <row r="169" spans="1:42" s="6" customFormat="1" ht="12.75">
      <c r="A169" s="117">
        <v>162</v>
      </c>
      <c r="B169" s="281" t="s">
        <v>153</v>
      </c>
      <c r="C169" s="7">
        <v>68</v>
      </c>
      <c r="D169" s="7">
        <v>2004</v>
      </c>
      <c r="E169" s="7">
        <f t="shared" si="16"/>
        <v>4</v>
      </c>
      <c r="F169" s="7"/>
      <c r="G169" s="7">
        <f t="shared" si="15"/>
        <v>72</v>
      </c>
      <c r="H169" s="21"/>
      <c r="I169" s="5">
        <v>0</v>
      </c>
      <c r="J169" s="7"/>
      <c r="K169" s="7"/>
      <c r="L169" s="7"/>
      <c r="M169" s="7">
        <v>4</v>
      </c>
      <c r="N169" s="232">
        <f t="shared" si="13"/>
        <v>0</v>
      </c>
      <c r="O169" s="54"/>
      <c r="P169" s="54">
        <v>1</v>
      </c>
      <c r="Q169" s="54">
        <v>1</v>
      </c>
      <c r="R169" s="54"/>
      <c r="S169" s="54"/>
      <c r="T169" s="54"/>
      <c r="U169" s="54"/>
      <c r="V169" s="54"/>
      <c r="W169" s="55"/>
      <c r="X169" s="53"/>
      <c r="Y169" s="53"/>
      <c r="Z169" s="53"/>
      <c r="AA169" s="7"/>
      <c r="AB169" s="93"/>
      <c r="AC169" s="93"/>
      <c r="AD169" s="93"/>
      <c r="AE169" s="93"/>
      <c r="AF169" s="93"/>
      <c r="AG169" s="93"/>
      <c r="AH169" s="93"/>
      <c r="AI169" s="93"/>
      <c r="AJ169"/>
      <c r="AK169"/>
      <c r="AL169"/>
      <c r="AM169"/>
      <c r="AN169" s="93"/>
      <c r="AO169" s="34"/>
      <c r="AP169" s="34"/>
    </row>
    <row r="170" spans="1:42" ht="12.75">
      <c r="A170" s="117">
        <v>163</v>
      </c>
      <c r="B170" s="210" t="s">
        <v>292</v>
      </c>
      <c r="C170" s="277">
        <v>57</v>
      </c>
      <c r="D170" s="7">
        <v>2004</v>
      </c>
      <c r="E170" s="7">
        <f t="shared" si="16"/>
        <v>4</v>
      </c>
      <c r="F170" s="12"/>
      <c r="G170" s="73">
        <f t="shared" si="15"/>
        <v>61</v>
      </c>
      <c r="H170" s="22"/>
      <c r="I170" s="5">
        <v>0</v>
      </c>
      <c r="J170" s="7"/>
      <c r="K170" s="7"/>
      <c r="L170" s="7"/>
      <c r="M170" s="7">
        <v>4</v>
      </c>
      <c r="N170" s="232">
        <f t="shared" si="13"/>
        <v>0</v>
      </c>
      <c r="O170" s="54"/>
      <c r="P170" s="54">
        <v>1</v>
      </c>
      <c r="Q170" s="54">
        <v>1</v>
      </c>
      <c r="R170" s="54"/>
      <c r="S170" s="54"/>
      <c r="T170" s="54"/>
      <c r="U170" s="54"/>
      <c r="V170" s="54"/>
      <c r="W170" s="54"/>
      <c r="X170" s="54"/>
      <c r="Y170" s="54"/>
      <c r="Z170" s="54"/>
      <c r="AA170" s="7"/>
      <c r="AB170" s="93"/>
      <c r="AC170" s="93"/>
      <c r="AD170" s="93"/>
      <c r="AE170" s="93"/>
      <c r="AF170" s="93"/>
      <c r="AG170" s="93"/>
      <c r="AH170" s="93"/>
      <c r="AI170" s="93"/>
      <c r="AN170" s="93"/>
      <c r="AO170" s="93"/>
      <c r="AP170" s="93"/>
    </row>
    <row r="171" spans="1:42" ht="12.75">
      <c r="A171" s="117">
        <v>164</v>
      </c>
      <c r="B171" s="40" t="s">
        <v>114</v>
      </c>
      <c r="C171" s="7">
        <v>72</v>
      </c>
      <c r="D171" s="7">
        <v>2004</v>
      </c>
      <c r="E171" s="7">
        <f t="shared" si="16"/>
        <v>4</v>
      </c>
      <c r="F171" s="7"/>
      <c r="G171" s="7">
        <f t="shared" si="15"/>
        <v>76</v>
      </c>
      <c r="H171" s="21"/>
      <c r="I171" s="5">
        <v>0</v>
      </c>
      <c r="J171" s="7">
        <v>1</v>
      </c>
      <c r="K171" s="7"/>
      <c r="M171" s="7">
        <v>3</v>
      </c>
      <c r="N171" s="232">
        <f t="shared" si="13"/>
        <v>1</v>
      </c>
      <c r="O171" s="54">
        <v>1</v>
      </c>
      <c r="P171" s="54"/>
      <c r="Q171" s="54">
        <v>1</v>
      </c>
      <c r="R171" s="54"/>
      <c r="S171" s="54"/>
      <c r="T171" s="54"/>
      <c r="U171" s="54"/>
      <c r="V171" s="54"/>
      <c r="W171" s="53"/>
      <c r="X171" s="53"/>
      <c r="Y171" s="53"/>
      <c r="Z171" s="53"/>
      <c r="AA171" s="7"/>
      <c r="AB171" s="93"/>
      <c r="AC171" s="93"/>
      <c r="AD171" s="93"/>
      <c r="AE171" s="93"/>
      <c r="AF171" s="93"/>
      <c r="AG171" s="93"/>
      <c r="AH171" s="93"/>
      <c r="AI171" s="93"/>
      <c r="AN171" s="93"/>
      <c r="AO171" s="93"/>
      <c r="AP171" s="93"/>
    </row>
    <row r="172" spans="1:42" s="3" customFormat="1" ht="12.75">
      <c r="A172" s="117">
        <v>165</v>
      </c>
      <c r="B172" s="281" t="s">
        <v>246</v>
      </c>
      <c r="C172" s="7">
        <v>69</v>
      </c>
      <c r="D172" s="7">
        <v>2004</v>
      </c>
      <c r="E172" s="7">
        <f t="shared" si="16"/>
        <v>4</v>
      </c>
      <c r="F172" s="12"/>
      <c r="G172" s="7">
        <f aca="true" t="shared" si="17" ref="G172:G201">+C172+$A$6-D172</f>
        <v>73</v>
      </c>
      <c r="H172" s="21"/>
      <c r="I172" s="5">
        <v>0</v>
      </c>
      <c r="J172" s="7">
        <v>1</v>
      </c>
      <c r="K172" s="7"/>
      <c r="L172" s="7"/>
      <c r="M172" s="7">
        <v>3</v>
      </c>
      <c r="N172" s="232">
        <f t="shared" si="13"/>
        <v>1</v>
      </c>
      <c r="O172" s="54">
        <v>1</v>
      </c>
      <c r="P172" s="54">
        <v>1</v>
      </c>
      <c r="Q172" s="54">
        <v>1</v>
      </c>
      <c r="R172" s="54"/>
      <c r="S172" s="54"/>
      <c r="T172" s="54"/>
      <c r="U172" s="54"/>
      <c r="V172" s="54"/>
      <c r="W172" s="55">
        <v>1</v>
      </c>
      <c r="X172" s="53"/>
      <c r="Y172" s="53"/>
      <c r="Z172" s="53"/>
      <c r="AA172" s="7"/>
      <c r="AB172" s="93"/>
      <c r="AC172" s="217"/>
      <c r="AD172" s="93"/>
      <c r="AE172" s="93"/>
      <c r="AF172" s="93"/>
      <c r="AG172" s="93"/>
      <c r="AH172" s="93"/>
      <c r="AI172" s="93"/>
      <c r="AJ172"/>
      <c r="AK172"/>
      <c r="AL172"/>
      <c r="AM172"/>
      <c r="AN172" s="93"/>
      <c r="AO172" s="35"/>
      <c r="AP172" s="35"/>
    </row>
    <row r="173" spans="1:42" ht="12.75">
      <c r="A173" s="117">
        <v>166</v>
      </c>
      <c r="B173" s="281" t="s">
        <v>157</v>
      </c>
      <c r="C173" s="10">
        <v>55</v>
      </c>
      <c r="D173" s="10">
        <v>2004</v>
      </c>
      <c r="E173" s="10">
        <f t="shared" si="16"/>
        <v>4</v>
      </c>
      <c r="F173" s="7"/>
      <c r="G173" s="10">
        <f t="shared" si="17"/>
        <v>59</v>
      </c>
      <c r="H173" s="70"/>
      <c r="I173" s="67">
        <v>0</v>
      </c>
      <c r="J173" s="10"/>
      <c r="K173" s="10"/>
      <c r="L173" s="10"/>
      <c r="M173" s="10">
        <v>2</v>
      </c>
      <c r="N173" s="232">
        <f t="shared" si="13"/>
        <v>2</v>
      </c>
      <c r="O173" s="54"/>
      <c r="P173" s="54">
        <v>1</v>
      </c>
      <c r="Q173" s="54">
        <v>1</v>
      </c>
      <c r="R173" s="54"/>
      <c r="S173" s="54"/>
      <c r="T173" s="54"/>
      <c r="U173" s="54"/>
      <c r="V173" s="54"/>
      <c r="W173" s="55"/>
      <c r="X173" s="53"/>
      <c r="Y173" s="53"/>
      <c r="Z173" s="53"/>
      <c r="AA173" s="10"/>
      <c r="AB173" s="93"/>
      <c r="AC173" s="93"/>
      <c r="AD173" s="93"/>
      <c r="AE173" s="93"/>
      <c r="AF173" s="93"/>
      <c r="AG173" s="93"/>
      <c r="AH173" s="93"/>
      <c r="AI173" s="93"/>
      <c r="AN173" s="93"/>
      <c r="AO173" s="93"/>
      <c r="AP173" s="93"/>
    </row>
    <row r="174" spans="1:42" ht="12.75">
      <c r="A174" s="117">
        <v>167</v>
      </c>
      <c r="B174" s="40" t="s">
        <v>377</v>
      </c>
      <c r="C174" s="7">
        <v>45</v>
      </c>
      <c r="D174" s="7">
        <v>2004</v>
      </c>
      <c r="E174" s="7">
        <f t="shared" si="16"/>
        <v>4</v>
      </c>
      <c r="F174" s="12"/>
      <c r="G174" s="7">
        <f t="shared" si="17"/>
        <v>49</v>
      </c>
      <c r="H174" s="21"/>
      <c r="I174" s="5">
        <v>0</v>
      </c>
      <c r="J174" s="7">
        <v>2</v>
      </c>
      <c r="K174" s="7"/>
      <c r="L174" s="7"/>
      <c r="M174" s="7">
        <v>3</v>
      </c>
      <c r="N174" s="232">
        <f t="shared" si="13"/>
        <v>1</v>
      </c>
      <c r="O174" s="54"/>
      <c r="P174" s="54"/>
      <c r="Q174" s="54"/>
      <c r="R174" s="54"/>
      <c r="S174" s="54">
        <v>1</v>
      </c>
      <c r="T174" s="54"/>
      <c r="U174" s="54"/>
      <c r="V174" s="54"/>
      <c r="W174" s="53"/>
      <c r="X174" s="53"/>
      <c r="Y174" s="53"/>
      <c r="Z174" s="53"/>
      <c r="AA174" s="7"/>
      <c r="AB174" s="93"/>
      <c r="AC174" s="93"/>
      <c r="AD174" s="93"/>
      <c r="AE174" s="93"/>
      <c r="AF174" s="93"/>
      <c r="AG174" s="93"/>
      <c r="AH174" s="93"/>
      <c r="AI174" s="93"/>
      <c r="AN174" s="93"/>
      <c r="AO174" s="93"/>
      <c r="AP174" s="93"/>
    </row>
    <row r="175" spans="1:42" ht="12.75">
      <c r="A175" s="117">
        <v>168</v>
      </c>
      <c r="B175" s="40" t="s">
        <v>115</v>
      </c>
      <c r="C175" s="7">
        <v>57</v>
      </c>
      <c r="D175" s="7">
        <v>2004</v>
      </c>
      <c r="E175" s="7">
        <f t="shared" si="16"/>
        <v>4</v>
      </c>
      <c r="F175" s="7"/>
      <c r="G175" s="7">
        <f t="shared" si="17"/>
        <v>61</v>
      </c>
      <c r="H175" s="21"/>
      <c r="I175" s="5">
        <v>0</v>
      </c>
      <c r="K175" s="7"/>
      <c r="L175" s="7">
        <v>2</v>
      </c>
      <c r="M175" s="7">
        <v>3</v>
      </c>
      <c r="N175" s="232">
        <f t="shared" si="13"/>
        <v>1</v>
      </c>
      <c r="O175" s="54"/>
      <c r="P175" s="54">
        <v>1</v>
      </c>
      <c r="Q175" s="54">
        <v>1</v>
      </c>
      <c r="R175" s="54"/>
      <c r="S175" s="54"/>
      <c r="T175" s="54"/>
      <c r="U175" s="54"/>
      <c r="V175" s="54"/>
      <c r="W175" s="53"/>
      <c r="X175" s="53"/>
      <c r="Y175" s="53"/>
      <c r="Z175" s="53"/>
      <c r="AA175" s="7"/>
      <c r="AB175" s="93"/>
      <c r="AC175" s="217"/>
      <c r="AD175" s="93"/>
      <c r="AE175" s="93"/>
      <c r="AF175" s="93"/>
      <c r="AG175" s="93"/>
      <c r="AH175" s="93"/>
      <c r="AI175" s="93"/>
      <c r="AN175" s="93"/>
      <c r="AO175" s="93"/>
      <c r="AP175" s="93"/>
    </row>
    <row r="176" spans="1:42" ht="12.75">
      <c r="A176" s="117">
        <v>169</v>
      </c>
      <c r="B176" s="40" t="s">
        <v>116</v>
      </c>
      <c r="C176" s="7">
        <v>50</v>
      </c>
      <c r="D176" s="7">
        <v>2004</v>
      </c>
      <c r="E176" s="7">
        <f t="shared" si="16"/>
        <v>4</v>
      </c>
      <c r="F176" s="12"/>
      <c r="G176" s="7">
        <f t="shared" si="17"/>
        <v>54</v>
      </c>
      <c r="H176" s="21"/>
      <c r="I176" s="5">
        <v>0</v>
      </c>
      <c r="J176" s="7">
        <v>1</v>
      </c>
      <c r="K176" s="7"/>
      <c r="L176" s="7"/>
      <c r="M176" s="7">
        <v>3</v>
      </c>
      <c r="N176" s="232">
        <f t="shared" si="13"/>
        <v>1</v>
      </c>
      <c r="O176" s="54">
        <v>1</v>
      </c>
      <c r="P176" s="54">
        <v>1</v>
      </c>
      <c r="Q176" s="54">
        <v>1</v>
      </c>
      <c r="R176" s="58"/>
      <c r="S176" s="54">
        <v>1</v>
      </c>
      <c r="T176" s="58"/>
      <c r="U176" s="58"/>
      <c r="V176" s="58"/>
      <c r="W176" s="55"/>
      <c r="X176" s="59"/>
      <c r="Y176" s="59"/>
      <c r="Z176" s="59"/>
      <c r="AA176" s="7"/>
      <c r="AC176" s="93"/>
      <c r="AD176" s="93"/>
      <c r="AE176" s="93"/>
      <c r="AF176" s="93"/>
      <c r="AG176" s="93"/>
      <c r="AH176" s="93"/>
      <c r="AI176" s="93"/>
      <c r="AN176" s="93"/>
      <c r="AO176" s="93"/>
      <c r="AP176" s="93"/>
    </row>
    <row r="177" spans="1:42" ht="12.75">
      <c r="A177" s="117">
        <v>170</v>
      </c>
      <c r="B177" s="325" t="s">
        <v>117</v>
      </c>
      <c r="C177" s="7">
        <v>59</v>
      </c>
      <c r="D177" s="7">
        <v>2004</v>
      </c>
      <c r="E177" s="7">
        <f t="shared" si="16"/>
        <v>4</v>
      </c>
      <c r="F177" s="7"/>
      <c r="G177" s="7">
        <f t="shared" si="17"/>
        <v>63</v>
      </c>
      <c r="H177" s="21"/>
      <c r="I177" s="5">
        <v>0</v>
      </c>
      <c r="J177" s="7">
        <v>1</v>
      </c>
      <c r="K177" s="7">
        <v>2</v>
      </c>
      <c r="L177" s="7">
        <v>3</v>
      </c>
      <c r="M177" s="1">
        <v>4</v>
      </c>
      <c r="N177" s="232">
        <f>+E177-M177</f>
        <v>0</v>
      </c>
      <c r="O177" s="54"/>
      <c r="P177" s="54">
        <v>1</v>
      </c>
      <c r="Q177" s="54">
        <v>1</v>
      </c>
      <c r="R177" s="54"/>
      <c r="S177" s="54"/>
      <c r="T177" s="54"/>
      <c r="U177" s="54"/>
      <c r="V177" s="54"/>
      <c r="W177" s="53"/>
      <c r="X177" s="59"/>
      <c r="Y177" s="59"/>
      <c r="Z177" s="59"/>
      <c r="AA177" s="7"/>
      <c r="AC177" s="217"/>
      <c r="AD177" s="34"/>
      <c r="AE177" s="34"/>
      <c r="AF177" s="34"/>
      <c r="AG177" s="34"/>
      <c r="AH177" s="34"/>
      <c r="AI177" s="34"/>
      <c r="AN177" s="34"/>
      <c r="AO177" s="93"/>
      <c r="AP177" s="93"/>
    </row>
    <row r="178" spans="1:42" ht="12.75">
      <c r="A178" s="117">
        <v>171</v>
      </c>
      <c r="B178" s="281" t="s">
        <v>141</v>
      </c>
      <c r="C178" s="7">
        <v>64</v>
      </c>
      <c r="D178" s="7">
        <v>2004</v>
      </c>
      <c r="E178" s="7">
        <f t="shared" si="16"/>
        <v>4</v>
      </c>
      <c r="F178" s="12"/>
      <c r="G178" s="7">
        <f t="shared" si="17"/>
        <v>68</v>
      </c>
      <c r="H178" s="22"/>
      <c r="I178" s="5">
        <v>0</v>
      </c>
      <c r="J178" s="7"/>
      <c r="K178" s="7"/>
      <c r="L178" s="7"/>
      <c r="M178" s="7">
        <v>2</v>
      </c>
      <c r="N178" s="232">
        <f t="shared" si="13"/>
        <v>2</v>
      </c>
      <c r="O178" s="54"/>
      <c r="P178" s="54"/>
      <c r="Q178" s="54"/>
      <c r="R178" s="54">
        <v>1</v>
      </c>
      <c r="S178" s="54"/>
      <c r="T178" s="54"/>
      <c r="U178" s="54"/>
      <c r="V178" s="54"/>
      <c r="W178" s="55"/>
      <c r="X178" s="54"/>
      <c r="Y178" s="54"/>
      <c r="Z178" s="54"/>
      <c r="AA178" s="7"/>
      <c r="AB178" s="34"/>
      <c r="AC178" s="34"/>
      <c r="AD178" s="34"/>
      <c r="AE178" s="34"/>
      <c r="AF178" s="34"/>
      <c r="AG178" s="34"/>
      <c r="AH178" s="34"/>
      <c r="AI178" s="34"/>
      <c r="AN178" s="34"/>
      <c r="AO178" s="93"/>
      <c r="AP178" s="93"/>
    </row>
    <row r="179" spans="1:42" ht="12.75">
      <c r="A179" s="117">
        <v>172</v>
      </c>
      <c r="B179" s="210" t="s">
        <v>307</v>
      </c>
      <c r="C179" s="7">
        <v>63</v>
      </c>
      <c r="D179" s="7">
        <v>2004</v>
      </c>
      <c r="E179" s="7">
        <f t="shared" si="16"/>
        <v>4</v>
      </c>
      <c r="F179" s="7"/>
      <c r="G179" s="12">
        <f t="shared" si="17"/>
        <v>67</v>
      </c>
      <c r="H179" s="22"/>
      <c r="I179" s="5">
        <v>0</v>
      </c>
      <c r="J179" s="7"/>
      <c r="K179" s="7"/>
      <c r="L179" s="7"/>
      <c r="M179" s="7">
        <v>3</v>
      </c>
      <c r="N179" s="232">
        <f t="shared" si="13"/>
        <v>1</v>
      </c>
      <c r="O179" s="54">
        <v>1</v>
      </c>
      <c r="P179" s="54"/>
      <c r="Q179" s="54">
        <v>1</v>
      </c>
      <c r="R179" s="54">
        <v>1</v>
      </c>
      <c r="S179" s="54"/>
      <c r="T179" s="54"/>
      <c r="U179" s="54"/>
      <c r="V179" s="54"/>
      <c r="W179" s="54"/>
      <c r="X179" s="54"/>
      <c r="Y179" s="54"/>
      <c r="Z179" s="54"/>
      <c r="AA179" s="7"/>
      <c r="AB179" s="93"/>
      <c r="AC179" s="93"/>
      <c r="AD179" s="93"/>
      <c r="AE179" s="93"/>
      <c r="AF179" s="93"/>
      <c r="AG179" s="93"/>
      <c r="AH179" s="93"/>
      <c r="AI179" s="93"/>
      <c r="AN179" s="93"/>
      <c r="AO179" s="93"/>
      <c r="AP179" s="93"/>
    </row>
    <row r="180" spans="1:42" ht="12.75">
      <c r="A180" s="117">
        <v>173</v>
      </c>
      <c r="B180" s="40" t="s">
        <v>118</v>
      </c>
      <c r="C180" s="7">
        <v>60</v>
      </c>
      <c r="D180" s="7">
        <v>2004</v>
      </c>
      <c r="E180" s="7">
        <f t="shared" si="16"/>
        <v>4</v>
      </c>
      <c r="F180" s="12"/>
      <c r="G180" s="7">
        <f t="shared" si="17"/>
        <v>64</v>
      </c>
      <c r="H180" s="21"/>
      <c r="I180" s="5">
        <v>0</v>
      </c>
      <c r="J180" s="7">
        <v>1</v>
      </c>
      <c r="K180" s="7"/>
      <c r="L180" s="7"/>
      <c r="M180" s="7">
        <v>3</v>
      </c>
      <c r="N180" s="232">
        <f t="shared" si="13"/>
        <v>1</v>
      </c>
      <c r="O180" s="54"/>
      <c r="P180" s="54">
        <v>1</v>
      </c>
      <c r="Q180" s="54">
        <v>1</v>
      </c>
      <c r="R180" s="54"/>
      <c r="S180" s="54">
        <v>1</v>
      </c>
      <c r="T180" s="54"/>
      <c r="U180" s="54"/>
      <c r="V180" s="54"/>
      <c r="W180" s="53"/>
      <c r="X180" s="53"/>
      <c r="Y180" s="53"/>
      <c r="Z180" s="53"/>
      <c r="AA180" s="7"/>
      <c r="AB180" s="34"/>
      <c r="AC180" s="34"/>
      <c r="AD180" s="34"/>
      <c r="AE180" s="34"/>
      <c r="AF180" s="34"/>
      <c r="AG180" s="34"/>
      <c r="AH180" s="34"/>
      <c r="AI180" s="34"/>
      <c r="AN180" s="34"/>
      <c r="AO180" s="93"/>
      <c r="AP180" s="93"/>
    </row>
    <row r="181" spans="1:42" ht="12.75">
      <c r="A181" s="117">
        <v>174</v>
      </c>
      <c r="B181" s="40" t="s">
        <v>325</v>
      </c>
      <c r="C181" s="10">
        <v>54</v>
      </c>
      <c r="D181" s="10">
        <v>2004</v>
      </c>
      <c r="E181" s="10">
        <f t="shared" si="16"/>
        <v>4</v>
      </c>
      <c r="F181" s="7"/>
      <c r="G181" s="10">
        <f t="shared" si="17"/>
        <v>58</v>
      </c>
      <c r="H181" s="84"/>
      <c r="I181" s="5">
        <v>0</v>
      </c>
      <c r="J181" s="7"/>
      <c r="K181" s="7"/>
      <c r="L181" s="7"/>
      <c r="M181" s="7">
        <v>3</v>
      </c>
      <c r="N181" s="232">
        <f t="shared" si="13"/>
        <v>1</v>
      </c>
      <c r="O181" s="85"/>
      <c r="P181" s="54">
        <v>1</v>
      </c>
      <c r="Q181" s="54">
        <v>1</v>
      </c>
      <c r="R181" s="85"/>
      <c r="S181" s="54"/>
      <c r="T181" s="54"/>
      <c r="U181" s="54"/>
      <c r="V181" s="54"/>
      <c r="W181" s="55"/>
      <c r="X181" s="53"/>
      <c r="Y181" s="53"/>
      <c r="Z181" s="53"/>
      <c r="AA181" s="10"/>
      <c r="AB181" s="95"/>
      <c r="AC181" s="93"/>
      <c r="AD181" s="93"/>
      <c r="AE181" s="93"/>
      <c r="AF181" s="93"/>
      <c r="AG181" s="93"/>
      <c r="AH181" s="93"/>
      <c r="AI181" s="93"/>
      <c r="AN181" s="93"/>
      <c r="AO181" s="93"/>
      <c r="AP181" s="93"/>
    </row>
    <row r="182" spans="1:42" ht="12.75">
      <c r="A182" s="117">
        <v>175</v>
      </c>
      <c r="B182" s="68" t="s">
        <v>283</v>
      </c>
      <c r="C182" s="7">
        <v>56</v>
      </c>
      <c r="D182" s="7">
        <v>2004</v>
      </c>
      <c r="E182" s="7">
        <f t="shared" si="16"/>
        <v>4</v>
      </c>
      <c r="F182" s="12"/>
      <c r="G182" s="12">
        <f t="shared" si="17"/>
        <v>60</v>
      </c>
      <c r="H182" s="22"/>
      <c r="I182" s="5">
        <v>0</v>
      </c>
      <c r="J182" s="7">
        <v>1</v>
      </c>
      <c r="K182" s="7"/>
      <c r="L182" s="7"/>
      <c r="M182" s="7">
        <v>3</v>
      </c>
      <c r="N182" s="232">
        <f t="shared" si="13"/>
        <v>1</v>
      </c>
      <c r="O182" s="54"/>
      <c r="P182" s="54">
        <v>1</v>
      </c>
      <c r="Q182" s="54">
        <v>1</v>
      </c>
      <c r="R182" s="54"/>
      <c r="S182" s="54"/>
      <c r="T182" s="54"/>
      <c r="U182" s="54"/>
      <c r="V182" s="54"/>
      <c r="W182" s="54"/>
      <c r="X182" s="54"/>
      <c r="Y182" s="54"/>
      <c r="Z182" s="54"/>
      <c r="AA182" s="7"/>
      <c r="AB182" s="93"/>
      <c r="AC182" s="217"/>
      <c r="AD182" s="93"/>
      <c r="AE182" s="93"/>
      <c r="AF182" s="93"/>
      <c r="AG182" s="93"/>
      <c r="AH182" s="93"/>
      <c r="AI182" s="93"/>
      <c r="AN182" s="93"/>
      <c r="AO182" s="93"/>
      <c r="AP182" s="93"/>
    </row>
    <row r="183" spans="1:42" ht="12.75">
      <c r="A183" s="117">
        <v>176</v>
      </c>
      <c r="B183" s="40" t="s">
        <v>192</v>
      </c>
      <c r="C183" s="7">
        <v>50</v>
      </c>
      <c r="D183" s="7">
        <v>2004</v>
      </c>
      <c r="E183" s="7">
        <f t="shared" si="16"/>
        <v>4</v>
      </c>
      <c r="F183" s="7"/>
      <c r="G183" s="7">
        <f t="shared" si="17"/>
        <v>54</v>
      </c>
      <c r="H183" s="21" t="s">
        <v>161</v>
      </c>
      <c r="I183" s="5">
        <v>0</v>
      </c>
      <c r="J183" s="7">
        <v>1</v>
      </c>
      <c r="K183" s="7">
        <v>2</v>
      </c>
      <c r="L183" s="7">
        <v>3</v>
      </c>
      <c r="M183" s="1">
        <v>4</v>
      </c>
      <c r="N183" s="232">
        <f t="shared" si="13"/>
        <v>0</v>
      </c>
      <c r="O183" s="53"/>
      <c r="P183" s="54">
        <v>1</v>
      </c>
      <c r="Q183" s="53">
        <v>1</v>
      </c>
      <c r="R183" s="53">
        <v>1</v>
      </c>
      <c r="S183" s="53"/>
      <c r="T183" s="53"/>
      <c r="U183" s="53"/>
      <c r="V183" s="53"/>
      <c r="W183" s="55"/>
      <c r="X183" s="53"/>
      <c r="Y183" s="53"/>
      <c r="Z183" s="53"/>
      <c r="AA183" s="7"/>
      <c r="AB183" s="35"/>
      <c r="AC183" s="93"/>
      <c r="AD183" s="35"/>
      <c r="AE183" s="35"/>
      <c r="AF183" s="35"/>
      <c r="AG183" s="35"/>
      <c r="AH183" s="35"/>
      <c r="AI183" s="35"/>
      <c r="AN183" s="35"/>
      <c r="AO183" s="93"/>
      <c r="AP183" s="93"/>
    </row>
    <row r="184" spans="1:42" ht="12.75" customHeight="1">
      <c r="A184" s="117">
        <v>177</v>
      </c>
      <c r="B184" s="40" t="s">
        <v>133</v>
      </c>
      <c r="C184" s="7">
        <v>52</v>
      </c>
      <c r="D184" s="96">
        <v>2004</v>
      </c>
      <c r="E184" s="7">
        <f t="shared" si="16"/>
        <v>4</v>
      </c>
      <c r="F184" s="12"/>
      <c r="G184" s="7">
        <f t="shared" si="17"/>
        <v>56</v>
      </c>
      <c r="H184" s="21"/>
      <c r="I184" s="5">
        <v>0</v>
      </c>
      <c r="J184" s="7">
        <v>2</v>
      </c>
      <c r="K184" s="7"/>
      <c r="L184" s="7"/>
      <c r="M184" s="7">
        <v>3</v>
      </c>
      <c r="N184" s="232">
        <f t="shared" si="13"/>
        <v>1</v>
      </c>
      <c r="O184" s="54">
        <v>1</v>
      </c>
      <c r="P184" s="54">
        <v>1</v>
      </c>
      <c r="Q184" s="54">
        <v>1</v>
      </c>
      <c r="R184" s="54"/>
      <c r="S184" s="54">
        <v>1</v>
      </c>
      <c r="T184" s="54"/>
      <c r="U184" s="54"/>
      <c r="V184" s="53"/>
      <c r="W184" s="55"/>
      <c r="X184" s="59"/>
      <c r="Y184" s="59"/>
      <c r="Z184" s="59"/>
      <c r="AA184" s="96"/>
      <c r="AB184" s="93"/>
      <c r="AC184" s="217"/>
      <c r="AD184" s="93"/>
      <c r="AE184" s="93"/>
      <c r="AF184" s="93"/>
      <c r="AG184" s="93"/>
      <c r="AH184" s="93"/>
      <c r="AI184" s="93"/>
      <c r="AN184" s="93"/>
      <c r="AO184" s="93"/>
      <c r="AP184" s="93"/>
    </row>
    <row r="185" spans="1:42" ht="12.75" customHeight="1">
      <c r="A185" s="117">
        <v>178</v>
      </c>
      <c r="B185" s="40" t="s">
        <v>120</v>
      </c>
      <c r="C185" s="7">
        <v>49</v>
      </c>
      <c r="D185" s="7">
        <v>2004</v>
      </c>
      <c r="E185" s="7">
        <f t="shared" si="16"/>
        <v>4</v>
      </c>
      <c r="F185" s="7"/>
      <c r="G185" s="7">
        <f t="shared" si="17"/>
        <v>53</v>
      </c>
      <c r="H185" s="22"/>
      <c r="I185" s="5">
        <v>0</v>
      </c>
      <c r="J185" s="7">
        <v>1</v>
      </c>
      <c r="K185" s="7"/>
      <c r="L185" s="7"/>
      <c r="M185" s="7">
        <v>2</v>
      </c>
      <c r="N185" s="232">
        <f t="shared" si="13"/>
        <v>2</v>
      </c>
      <c r="O185" s="53"/>
      <c r="P185" s="54">
        <v>1</v>
      </c>
      <c r="Q185" s="53">
        <v>1</v>
      </c>
      <c r="R185" s="53"/>
      <c r="S185" s="53"/>
      <c r="T185" s="53"/>
      <c r="U185" s="53"/>
      <c r="V185" s="53"/>
      <c r="W185" s="53"/>
      <c r="X185" s="53"/>
      <c r="Y185" s="53"/>
      <c r="Z185" s="53"/>
      <c r="AA185" s="7"/>
      <c r="AB185" s="93"/>
      <c r="AC185" s="93"/>
      <c r="AD185" s="93"/>
      <c r="AE185" s="93"/>
      <c r="AF185" s="93"/>
      <c r="AG185" s="93"/>
      <c r="AH185" s="93"/>
      <c r="AI185" s="93"/>
      <c r="AN185" s="93"/>
      <c r="AO185" s="93"/>
      <c r="AP185" s="93"/>
    </row>
    <row r="186" spans="1:42" ht="12.75">
      <c r="A186" s="117">
        <v>179</v>
      </c>
      <c r="B186" s="40" t="s">
        <v>156</v>
      </c>
      <c r="C186" s="10">
        <v>66</v>
      </c>
      <c r="D186" s="10">
        <v>2004</v>
      </c>
      <c r="E186" s="10">
        <f t="shared" si="16"/>
        <v>4</v>
      </c>
      <c r="F186" s="12"/>
      <c r="G186" s="10">
        <f t="shared" si="17"/>
        <v>70</v>
      </c>
      <c r="I186" s="67">
        <v>0</v>
      </c>
      <c r="J186" s="10"/>
      <c r="K186" s="10"/>
      <c r="L186" s="10"/>
      <c r="M186" s="10">
        <v>2</v>
      </c>
      <c r="N186" s="232">
        <f t="shared" si="13"/>
        <v>2</v>
      </c>
      <c r="O186" s="53">
        <v>1</v>
      </c>
      <c r="P186" s="54"/>
      <c r="Q186" s="53">
        <v>1</v>
      </c>
      <c r="R186" s="53"/>
      <c r="S186" s="53"/>
      <c r="T186" s="53"/>
      <c r="U186" s="53"/>
      <c r="V186" s="53"/>
      <c r="W186" s="55"/>
      <c r="X186" s="53"/>
      <c r="Y186" s="53"/>
      <c r="Z186" s="53"/>
      <c r="AA186" s="10"/>
      <c r="AB186" s="93"/>
      <c r="AC186" s="93"/>
      <c r="AD186" s="93"/>
      <c r="AE186" s="93"/>
      <c r="AF186" s="93"/>
      <c r="AG186" s="93"/>
      <c r="AH186" s="93"/>
      <c r="AI186" s="93"/>
      <c r="AN186" s="93"/>
      <c r="AO186" s="93"/>
      <c r="AP186" s="93"/>
    </row>
    <row r="187" spans="1:42" ht="12.75">
      <c r="A187" s="117">
        <v>180</v>
      </c>
      <c r="B187" s="68" t="s">
        <v>286</v>
      </c>
      <c r="C187" s="7">
        <v>66</v>
      </c>
      <c r="D187" s="7">
        <v>2004</v>
      </c>
      <c r="E187" s="7">
        <f t="shared" si="16"/>
        <v>4</v>
      </c>
      <c r="F187" s="7"/>
      <c r="G187" s="12">
        <f t="shared" si="17"/>
        <v>70</v>
      </c>
      <c r="H187" s="22"/>
      <c r="I187" s="5">
        <v>0</v>
      </c>
      <c r="J187" s="7"/>
      <c r="K187" s="7"/>
      <c r="L187" s="7"/>
      <c r="M187" s="7">
        <v>3</v>
      </c>
      <c r="N187" s="232">
        <f t="shared" si="13"/>
        <v>1</v>
      </c>
      <c r="O187" s="54"/>
      <c r="P187" s="54">
        <v>1</v>
      </c>
      <c r="Q187" s="54">
        <v>1</v>
      </c>
      <c r="R187" s="54"/>
      <c r="S187" s="54"/>
      <c r="T187" s="54"/>
      <c r="U187" s="54"/>
      <c r="V187" s="54"/>
      <c r="W187" s="54"/>
      <c r="X187" s="54"/>
      <c r="Y187" s="54"/>
      <c r="Z187" s="54"/>
      <c r="AA187" s="7"/>
      <c r="AB187" s="93"/>
      <c r="AC187" s="93"/>
      <c r="AD187" s="93"/>
      <c r="AE187" s="93"/>
      <c r="AF187" s="93"/>
      <c r="AG187" s="93"/>
      <c r="AH187" s="93"/>
      <c r="AI187" s="93"/>
      <c r="AN187" s="93"/>
      <c r="AO187" s="93"/>
      <c r="AP187" s="93"/>
    </row>
    <row r="188" spans="1:42" s="3" customFormat="1" ht="12.75">
      <c r="A188" s="117">
        <v>181</v>
      </c>
      <c r="B188" s="68" t="s">
        <v>299</v>
      </c>
      <c r="C188" s="28">
        <v>57</v>
      </c>
      <c r="D188" s="7">
        <v>2004</v>
      </c>
      <c r="E188" s="7">
        <f t="shared" si="16"/>
        <v>4</v>
      </c>
      <c r="F188" s="7">
        <v>32</v>
      </c>
      <c r="G188" s="73">
        <v>57</v>
      </c>
      <c r="H188" s="21">
        <f>AVERAGE(C157:C188)</f>
        <v>56.8125</v>
      </c>
      <c r="I188" s="5">
        <v>0</v>
      </c>
      <c r="J188" s="5"/>
      <c r="K188" s="7"/>
      <c r="L188" s="7"/>
      <c r="M188" s="7">
        <v>3</v>
      </c>
      <c r="N188" s="232">
        <f t="shared" si="13"/>
        <v>1</v>
      </c>
      <c r="O188" s="54"/>
      <c r="P188" s="54">
        <v>1</v>
      </c>
      <c r="Q188" s="54">
        <v>1</v>
      </c>
      <c r="R188" s="54"/>
      <c r="S188" s="54"/>
      <c r="T188" s="54"/>
      <c r="U188" s="54"/>
      <c r="V188" s="54"/>
      <c r="W188" s="54"/>
      <c r="X188" s="54"/>
      <c r="Y188" s="54"/>
      <c r="Z188" s="54"/>
      <c r="AA188" s="7"/>
      <c r="AB188" s="93"/>
      <c r="AC188" s="217"/>
      <c r="AD188" s="93"/>
      <c r="AE188" s="93"/>
      <c r="AF188" s="93"/>
      <c r="AG188" s="93"/>
      <c r="AH188" s="93"/>
      <c r="AI188" s="93"/>
      <c r="AJ188"/>
      <c r="AK188"/>
      <c r="AL188"/>
      <c r="AM188"/>
      <c r="AN188" s="93"/>
      <c r="AO188" s="35"/>
      <c r="AP188" s="35"/>
    </row>
    <row r="189" spans="1:42" ht="12.75">
      <c r="A189" s="117">
        <v>182</v>
      </c>
      <c r="B189" s="40" t="s">
        <v>159</v>
      </c>
      <c r="C189" s="7">
        <v>62</v>
      </c>
      <c r="D189" s="7">
        <v>2005</v>
      </c>
      <c r="E189" s="7">
        <f t="shared" si="16"/>
        <v>3</v>
      </c>
      <c r="F189" s="7"/>
      <c r="G189" s="7">
        <f t="shared" si="17"/>
        <v>65</v>
      </c>
      <c r="H189" s="21"/>
      <c r="I189" s="5">
        <v>0</v>
      </c>
      <c r="J189" s="7"/>
      <c r="K189" s="7"/>
      <c r="L189" s="7"/>
      <c r="M189" s="7"/>
      <c r="N189" s="232">
        <f t="shared" si="13"/>
        <v>3</v>
      </c>
      <c r="O189" s="53"/>
      <c r="P189" s="54"/>
      <c r="Q189" s="53"/>
      <c r="R189" s="53"/>
      <c r="S189" s="53"/>
      <c r="T189" s="53"/>
      <c r="U189" s="53"/>
      <c r="V189" s="53"/>
      <c r="W189" s="53"/>
      <c r="X189" s="53"/>
      <c r="Y189" s="53"/>
      <c r="Z189" s="53"/>
      <c r="AA189" s="7"/>
      <c r="AB189" s="93"/>
      <c r="AC189" s="93"/>
      <c r="AD189" s="93"/>
      <c r="AE189" s="93"/>
      <c r="AF189" s="93"/>
      <c r="AG189" s="93"/>
      <c r="AH189" s="93"/>
      <c r="AI189" s="93"/>
      <c r="AN189" s="93"/>
      <c r="AO189" s="93"/>
      <c r="AP189" s="93"/>
    </row>
    <row r="190" spans="1:42" s="6" customFormat="1" ht="12.75">
      <c r="A190" s="117">
        <v>183</v>
      </c>
      <c r="B190" s="40" t="s">
        <v>327</v>
      </c>
      <c r="C190" s="7">
        <v>59</v>
      </c>
      <c r="D190" s="7">
        <v>2005</v>
      </c>
      <c r="E190" s="7">
        <f t="shared" si="16"/>
        <v>3</v>
      </c>
      <c r="F190" s="7"/>
      <c r="G190" s="7">
        <f t="shared" si="17"/>
        <v>62</v>
      </c>
      <c r="H190" s="21"/>
      <c r="I190" s="5">
        <v>0</v>
      </c>
      <c r="J190" s="7"/>
      <c r="K190" s="7"/>
      <c r="L190" s="7"/>
      <c r="M190" s="7"/>
      <c r="N190" s="232">
        <f t="shared" si="13"/>
        <v>3</v>
      </c>
      <c r="O190" s="53"/>
      <c r="P190" s="54">
        <v>1</v>
      </c>
      <c r="Q190" s="53"/>
      <c r="R190" s="53" t="s">
        <v>161</v>
      </c>
      <c r="S190" s="53"/>
      <c r="T190" s="53"/>
      <c r="U190" s="53"/>
      <c r="V190" s="53"/>
      <c r="W190" s="55"/>
      <c r="X190" s="53"/>
      <c r="Y190" s="53"/>
      <c r="Z190" s="53"/>
      <c r="AA190" s="7"/>
      <c r="AB190" s="93"/>
      <c r="AC190" s="217"/>
      <c r="AD190" s="93"/>
      <c r="AE190" s="93"/>
      <c r="AF190" s="93"/>
      <c r="AG190" s="93"/>
      <c r="AH190" s="93"/>
      <c r="AI190" s="93"/>
      <c r="AJ190"/>
      <c r="AK190"/>
      <c r="AL190"/>
      <c r="AM190"/>
      <c r="AN190" s="93"/>
      <c r="AO190" s="34"/>
      <c r="AP190" s="34"/>
    </row>
    <row r="191" spans="1:42" ht="12.75">
      <c r="A191" s="117">
        <v>184</v>
      </c>
      <c r="B191" s="40" t="s">
        <v>154</v>
      </c>
      <c r="C191" s="7">
        <v>63</v>
      </c>
      <c r="D191" s="7">
        <v>2005</v>
      </c>
      <c r="E191" s="7">
        <f t="shared" si="16"/>
        <v>3</v>
      </c>
      <c r="F191" s="7"/>
      <c r="G191" s="7">
        <f t="shared" si="17"/>
        <v>66</v>
      </c>
      <c r="H191" s="21"/>
      <c r="I191" s="5">
        <v>0</v>
      </c>
      <c r="J191" s="7"/>
      <c r="K191" s="7"/>
      <c r="L191" s="7"/>
      <c r="M191" s="7">
        <v>1</v>
      </c>
      <c r="N191" s="232">
        <f t="shared" si="13"/>
        <v>2</v>
      </c>
      <c r="O191" s="54">
        <v>1</v>
      </c>
      <c r="P191" s="54"/>
      <c r="Q191" s="54">
        <v>1</v>
      </c>
      <c r="R191" s="54"/>
      <c r="S191" s="54"/>
      <c r="T191" s="54"/>
      <c r="U191" s="54"/>
      <c r="V191" s="54"/>
      <c r="W191" s="55"/>
      <c r="X191" s="54"/>
      <c r="Y191" s="54"/>
      <c r="Z191" s="54"/>
      <c r="AA191" s="7"/>
      <c r="AB191" s="93"/>
      <c r="AC191" s="93"/>
      <c r="AD191" s="93"/>
      <c r="AE191" s="93"/>
      <c r="AF191" s="93"/>
      <c r="AG191" s="93"/>
      <c r="AH191" s="93"/>
      <c r="AI191" s="93"/>
      <c r="AN191" s="93"/>
      <c r="AO191" s="93"/>
      <c r="AP191" s="93"/>
    </row>
    <row r="192" spans="1:42" s="9" customFormat="1" ht="12.75">
      <c r="A192" s="117">
        <v>185</v>
      </c>
      <c r="B192" s="40" t="s">
        <v>122</v>
      </c>
      <c r="C192" s="7">
        <v>39</v>
      </c>
      <c r="D192" s="7">
        <v>2005</v>
      </c>
      <c r="E192" s="7">
        <f t="shared" si="16"/>
        <v>3</v>
      </c>
      <c r="F192" s="7"/>
      <c r="G192" s="7">
        <f t="shared" si="17"/>
        <v>42</v>
      </c>
      <c r="H192" s="21"/>
      <c r="I192" s="5">
        <v>0</v>
      </c>
      <c r="J192" s="7"/>
      <c r="K192" s="7"/>
      <c r="L192" s="7">
        <v>1</v>
      </c>
      <c r="M192" s="12">
        <v>2</v>
      </c>
      <c r="N192" s="232">
        <f t="shared" si="13"/>
        <v>1</v>
      </c>
      <c r="O192" s="54"/>
      <c r="P192" s="54">
        <v>1</v>
      </c>
      <c r="Q192" s="54">
        <v>1</v>
      </c>
      <c r="R192" s="54"/>
      <c r="S192" s="54"/>
      <c r="T192" s="54"/>
      <c r="U192" s="54"/>
      <c r="V192" s="54"/>
      <c r="W192" s="53"/>
      <c r="X192" s="54"/>
      <c r="Y192" s="54"/>
      <c r="Z192" s="54"/>
      <c r="AA192" s="7"/>
      <c r="AB192" s="93"/>
      <c r="AC192" s="93"/>
      <c r="AD192" s="93"/>
      <c r="AE192" s="93"/>
      <c r="AF192" s="93"/>
      <c r="AG192" s="93"/>
      <c r="AH192" s="93"/>
      <c r="AI192" s="93"/>
      <c r="AJ192"/>
      <c r="AK192"/>
      <c r="AL192"/>
      <c r="AM192"/>
      <c r="AN192" s="93"/>
      <c r="AO192" s="216"/>
      <c r="AP192" s="216"/>
    </row>
    <row r="193" spans="1:42" s="9" customFormat="1" ht="12.75">
      <c r="A193" s="117">
        <v>186</v>
      </c>
      <c r="B193" s="40" t="s">
        <v>396</v>
      </c>
      <c r="C193" s="7">
        <v>54</v>
      </c>
      <c r="D193" s="7">
        <v>2005</v>
      </c>
      <c r="E193" s="7">
        <f t="shared" si="16"/>
        <v>3</v>
      </c>
      <c r="F193" s="7"/>
      <c r="G193" s="7">
        <f t="shared" si="17"/>
        <v>57</v>
      </c>
      <c r="H193" s="21"/>
      <c r="I193" s="5">
        <v>0</v>
      </c>
      <c r="J193" s="7"/>
      <c r="K193" s="7">
        <v>1</v>
      </c>
      <c r="L193" s="12">
        <v>2</v>
      </c>
      <c r="M193" s="4">
        <v>3</v>
      </c>
      <c r="N193" s="232">
        <f t="shared" si="13"/>
        <v>0</v>
      </c>
      <c r="O193" s="54">
        <v>1</v>
      </c>
      <c r="P193" s="54">
        <v>1</v>
      </c>
      <c r="Q193" s="54">
        <v>1</v>
      </c>
      <c r="R193" s="54">
        <v>1</v>
      </c>
      <c r="S193" s="54"/>
      <c r="T193" s="54">
        <v>1</v>
      </c>
      <c r="U193" s="54"/>
      <c r="V193" s="54"/>
      <c r="W193" s="53"/>
      <c r="X193" s="54"/>
      <c r="Y193" s="54"/>
      <c r="Z193" s="54"/>
      <c r="AA193" s="7"/>
      <c r="AB193" s="93"/>
      <c r="AC193" s="93"/>
      <c r="AD193" s="93"/>
      <c r="AE193" s="93"/>
      <c r="AF193" s="93"/>
      <c r="AG193" s="93"/>
      <c r="AH193" s="93"/>
      <c r="AI193" s="93"/>
      <c r="AJ193"/>
      <c r="AK193"/>
      <c r="AL193"/>
      <c r="AM193"/>
      <c r="AN193" s="93"/>
      <c r="AO193" s="216"/>
      <c r="AP193" s="216"/>
    </row>
    <row r="194" spans="1:42" ht="12.75">
      <c r="A194" s="117">
        <v>187</v>
      </c>
      <c r="B194" s="40" t="s">
        <v>172</v>
      </c>
      <c r="C194" s="7">
        <v>40</v>
      </c>
      <c r="D194" s="7">
        <v>2005</v>
      </c>
      <c r="E194" s="7">
        <f t="shared" si="16"/>
        <v>3</v>
      </c>
      <c r="F194" s="7"/>
      <c r="G194" s="7">
        <f t="shared" si="17"/>
        <v>43</v>
      </c>
      <c r="H194" s="21"/>
      <c r="I194" s="5">
        <v>0</v>
      </c>
      <c r="J194" s="14"/>
      <c r="K194" s="7"/>
      <c r="L194" s="7"/>
      <c r="M194" s="7">
        <v>2</v>
      </c>
      <c r="N194" s="232">
        <f t="shared" si="13"/>
        <v>1</v>
      </c>
      <c r="O194" s="54">
        <v>1</v>
      </c>
      <c r="P194" s="54"/>
      <c r="Q194" s="54">
        <v>1</v>
      </c>
      <c r="R194" s="54"/>
      <c r="S194" s="54"/>
      <c r="T194" s="54"/>
      <c r="U194" s="54"/>
      <c r="V194" s="54"/>
      <c r="W194" s="55"/>
      <c r="X194" s="54"/>
      <c r="Y194" s="54"/>
      <c r="Z194" s="54"/>
      <c r="AA194" s="7"/>
      <c r="AB194" s="93"/>
      <c r="AC194" s="93"/>
      <c r="AD194" s="93"/>
      <c r="AE194" s="93"/>
      <c r="AF194" s="93"/>
      <c r="AG194" s="93"/>
      <c r="AH194" s="93"/>
      <c r="AI194" s="93"/>
      <c r="AN194" s="93"/>
      <c r="AO194" s="93"/>
      <c r="AP194" s="93"/>
    </row>
    <row r="195" spans="1:42" ht="12.75">
      <c r="A195" s="117">
        <v>188</v>
      </c>
      <c r="B195" s="325" t="s">
        <v>289</v>
      </c>
      <c r="C195" s="7">
        <v>59</v>
      </c>
      <c r="D195" s="7">
        <v>2005</v>
      </c>
      <c r="E195" s="7">
        <f t="shared" si="16"/>
        <v>3</v>
      </c>
      <c r="F195" s="7"/>
      <c r="G195" s="7">
        <f t="shared" si="17"/>
        <v>62</v>
      </c>
      <c r="H195" s="22"/>
      <c r="I195" s="5">
        <v>0</v>
      </c>
      <c r="J195" s="7"/>
      <c r="K195" s="7"/>
      <c r="L195" s="7">
        <v>2</v>
      </c>
      <c r="M195" s="1">
        <v>3</v>
      </c>
      <c r="N195" s="232">
        <f>+E195-M195</f>
        <v>0</v>
      </c>
      <c r="O195" s="54">
        <v>1</v>
      </c>
      <c r="P195" s="54"/>
      <c r="Q195" s="54">
        <v>1</v>
      </c>
      <c r="R195" s="54"/>
      <c r="S195" s="54"/>
      <c r="T195" s="54"/>
      <c r="U195" s="54"/>
      <c r="V195" s="53"/>
      <c r="W195" s="53"/>
      <c r="X195" s="53"/>
      <c r="Y195" s="53"/>
      <c r="Z195" s="53"/>
      <c r="AA195" s="7"/>
      <c r="AB195" s="93"/>
      <c r="AC195" s="93"/>
      <c r="AD195" s="93"/>
      <c r="AE195" s="93"/>
      <c r="AF195" s="93"/>
      <c r="AG195" s="93"/>
      <c r="AH195" s="93"/>
      <c r="AI195" s="93"/>
      <c r="AN195" s="93"/>
      <c r="AO195" s="93"/>
      <c r="AP195" s="93"/>
    </row>
    <row r="196" spans="1:42" s="9" customFormat="1" ht="12.75">
      <c r="A196" s="117">
        <v>189</v>
      </c>
      <c r="B196" s="34" t="s">
        <v>174</v>
      </c>
      <c r="C196" s="12">
        <v>51</v>
      </c>
      <c r="D196" s="12">
        <v>2005</v>
      </c>
      <c r="E196" s="12">
        <f t="shared" si="16"/>
        <v>3</v>
      </c>
      <c r="F196" s="7"/>
      <c r="G196" s="12">
        <f t="shared" si="17"/>
        <v>54</v>
      </c>
      <c r="H196" s="23" t="s">
        <v>161</v>
      </c>
      <c r="I196" s="63">
        <v>0</v>
      </c>
      <c r="K196" s="16"/>
      <c r="L196" s="16"/>
      <c r="M196" s="7">
        <v>1</v>
      </c>
      <c r="N196" s="232">
        <f t="shared" si="13"/>
        <v>2</v>
      </c>
      <c r="O196" s="54">
        <v>1</v>
      </c>
      <c r="P196" s="54"/>
      <c r="Q196" s="54">
        <v>1</v>
      </c>
      <c r="R196" s="54"/>
      <c r="S196" s="54"/>
      <c r="T196" s="54">
        <v>1</v>
      </c>
      <c r="U196" s="54"/>
      <c r="V196" s="57"/>
      <c r="W196" s="53"/>
      <c r="X196" s="57"/>
      <c r="Y196" s="57"/>
      <c r="Z196" s="57"/>
      <c r="AA196" s="12"/>
      <c r="AB196" s="93"/>
      <c r="AC196" s="217"/>
      <c r="AD196" s="93"/>
      <c r="AE196" s="93"/>
      <c r="AF196" s="93"/>
      <c r="AG196" s="93"/>
      <c r="AH196" s="93"/>
      <c r="AI196" s="93"/>
      <c r="AJ196"/>
      <c r="AK196"/>
      <c r="AL196"/>
      <c r="AM196"/>
      <c r="AN196" s="93"/>
      <c r="AO196" s="216"/>
      <c r="AP196" s="216"/>
    </row>
    <row r="197" spans="1:42" ht="12.75">
      <c r="A197" s="117">
        <v>190</v>
      </c>
      <c r="B197" s="324" t="s">
        <v>123</v>
      </c>
      <c r="C197" s="12">
        <v>42</v>
      </c>
      <c r="D197" s="12">
        <v>2005</v>
      </c>
      <c r="E197" s="12">
        <f t="shared" si="16"/>
        <v>3</v>
      </c>
      <c r="F197" s="7"/>
      <c r="G197" s="12">
        <f t="shared" si="17"/>
        <v>45</v>
      </c>
      <c r="H197" s="23"/>
      <c r="I197" s="63">
        <v>0</v>
      </c>
      <c r="J197" s="12"/>
      <c r="K197" s="12"/>
      <c r="L197" s="12">
        <v>2</v>
      </c>
      <c r="M197" s="12">
        <v>3</v>
      </c>
      <c r="N197" s="232">
        <f t="shared" si="13"/>
        <v>0</v>
      </c>
      <c r="O197" s="54"/>
      <c r="P197" s="54">
        <v>1</v>
      </c>
      <c r="Q197" s="54">
        <v>1</v>
      </c>
      <c r="R197" s="54"/>
      <c r="S197" s="54">
        <v>1</v>
      </c>
      <c r="T197" s="54"/>
      <c r="U197" s="54"/>
      <c r="V197" s="53"/>
      <c r="W197" s="55"/>
      <c r="X197" s="53"/>
      <c r="Y197" s="53"/>
      <c r="Z197" s="53"/>
      <c r="AA197" s="12"/>
      <c r="AB197" s="93"/>
      <c r="AC197" s="93"/>
      <c r="AD197" s="93"/>
      <c r="AE197" s="93"/>
      <c r="AF197" s="93"/>
      <c r="AG197" s="93"/>
      <c r="AH197" s="93"/>
      <c r="AI197" s="93"/>
      <c r="AN197" s="93"/>
      <c r="AO197" s="93"/>
      <c r="AP197" s="93"/>
    </row>
    <row r="198" spans="1:42" ht="12.75">
      <c r="A198" s="117">
        <v>191</v>
      </c>
      <c r="B198" s="324" t="s">
        <v>124</v>
      </c>
      <c r="C198" s="12">
        <v>54</v>
      </c>
      <c r="D198" s="12">
        <v>2005</v>
      </c>
      <c r="E198" s="12">
        <f aca="true" t="shared" si="18" ref="E198:E228">+$A$6-D198</f>
        <v>3</v>
      </c>
      <c r="F198" s="7"/>
      <c r="G198" s="12">
        <v>54</v>
      </c>
      <c r="H198" s="23"/>
      <c r="I198" s="63">
        <v>0</v>
      </c>
      <c r="J198" s="12">
        <v>1</v>
      </c>
      <c r="K198" s="12"/>
      <c r="L198" s="12"/>
      <c r="M198" s="7">
        <v>3</v>
      </c>
      <c r="N198" s="232">
        <f aca="true" t="shared" si="19" ref="N198:N262">+E198-M198</f>
        <v>0</v>
      </c>
      <c r="O198" s="54"/>
      <c r="P198" s="54">
        <v>1</v>
      </c>
      <c r="Q198" s="54">
        <v>1</v>
      </c>
      <c r="R198" s="54"/>
      <c r="S198" s="54">
        <v>1</v>
      </c>
      <c r="T198" s="54"/>
      <c r="U198" s="54"/>
      <c r="V198" s="53"/>
      <c r="W198" s="53"/>
      <c r="X198" s="53"/>
      <c r="Y198" s="53"/>
      <c r="Z198" s="53"/>
      <c r="AA198" s="12"/>
      <c r="AB198" s="93"/>
      <c r="AC198" s="93"/>
      <c r="AD198" s="93"/>
      <c r="AE198" s="93"/>
      <c r="AF198" s="93"/>
      <c r="AG198" s="93"/>
      <c r="AH198" s="93"/>
      <c r="AI198" s="93"/>
      <c r="AN198" s="93"/>
      <c r="AO198" s="93"/>
      <c r="AP198" s="93"/>
    </row>
    <row r="199" spans="1:42" ht="12.75">
      <c r="A199" s="117">
        <v>192</v>
      </c>
      <c r="B199" s="281" t="s">
        <v>231</v>
      </c>
      <c r="C199" s="7">
        <v>57</v>
      </c>
      <c r="D199" s="7">
        <v>2005</v>
      </c>
      <c r="E199" s="7">
        <f t="shared" si="18"/>
        <v>3</v>
      </c>
      <c r="F199" s="7"/>
      <c r="G199" s="7">
        <f t="shared" si="17"/>
        <v>60</v>
      </c>
      <c r="H199" s="21"/>
      <c r="I199" s="5">
        <v>0</v>
      </c>
      <c r="J199" s="7"/>
      <c r="K199" s="7"/>
      <c r="L199" s="7"/>
      <c r="M199" s="7">
        <v>1</v>
      </c>
      <c r="N199" s="232">
        <f t="shared" si="19"/>
        <v>2</v>
      </c>
      <c r="O199" s="54"/>
      <c r="P199" s="54">
        <v>1</v>
      </c>
      <c r="Q199" s="54">
        <v>1</v>
      </c>
      <c r="R199" s="54"/>
      <c r="S199" s="54"/>
      <c r="T199" s="54"/>
      <c r="U199" s="54"/>
      <c r="V199" s="53"/>
      <c r="W199" s="53"/>
      <c r="X199" s="53"/>
      <c r="Y199" s="53"/>
      <c r="Z199" s="53"/>
      <c r="AA199" s="7"/>
      <c r="AB199" s="93"/>
      <c r="AC199" s="93"/>
      <c r="AD199" s="93"/>
      <c r="AE199" s="93"/>
      <c r="AF199" s="93"/>
      <c r="AG199" s="93"/>
      <c r="AH199" s="93"/>
      <c r="AI199" s="93"/>
      <c r="AN199" s="93"/>
      <c r="AO199" s="93"/>
      <c r="AP199" s="93"/>
    </row>
    <row r="200" spans="1:42" ht="12.75">
      <c r="A200" s="117">
        <v>193</v>
      </c>
      <c r="B200" s="281" t="s">
        <v>155</v>
      </c>
      <c r="C200" s="7">
        <v>75</v>
      </c>
      <c r="D200" s="7">
        <v>2005</v>
      </c>
      <c r="E200" s="7">
        <f t="shared" si="18"/>
        <v>3</v>
      </c>
      <c r="F200" s="7"/>
      <c r="G200" s="7">
        <f t="shared" si="17"/>
        <v>78</v>
      </c>
      <c r="H200" s="21"/>
      <c r="I200" s="5">
        <v>0</v>
      </c>
      <c r="J200" s="7"/>
      <c r="K200" s="7"/>
      <c r="L200" s="7"/>
      <c r="M200" s="7">
        <v>1</v>
      </c>
      <c r="N200" s="232">
        <f t="shared" si="19"/>
        <v>2</v>
      </c>
      <c r="O200" s="54">
        <v>1</v>
      </c>
      <c r="P200" s="54"/>
      <c r="Q200" s="54">
        <v>1</v>
      </c>
      <c r="R200" s="54"/>
      <c r="S200" s="54"/>
      <c r="T200" s="54"/>
      <c r="U200" s="54"/>
      <c r="V200" s="53">
        <v>1</v>
      </c>
      <c r="W200" s="55"/>
      <c r="X200" s="53"/>
      <c r="Y200" s="53"/>
      <c r="Z200" s="53"/>
      <c r="AA200" s="7"/>
      <c r="AB200" s="93"/>
      <c r="AC200" s="93"/>
      <c r="AD200" s="93"/>
      <c r="AE200" s="93"/>
      <c r="AF200" s="93"/>
      <c r="AG200" s="93"/>
      <c r="AH200" s="93"/>
      <c r="AI200" s="93"/>
      <c r="AN200" s="93"/>
      <c r="AO200" s="93"/>
      <c r="AP200" s="93"/>
    </row>
    <row r="201" spans="1:42" ht="12.75">
      <c r="A201" s="117">
        <v>194</v>
      </c>
      <c r="B201" s="281" t="s">
        <v>142</v>
      </c>
      <c r="C201" s="7">
        <v>50</v>
      </c>
      <c r="D201" s="7">
        <v>2005</v>
      </c>
      <c r="E201" s="7">
        <f t="shared" si="18"/>
        <v>3</v>
      </c>
      <c r="F201" s="7"/>
      <c r="G201" s="7">
        <f t="shared" si="17"/>
        <v>53</v>
      </c>
      <c r="H201" s="21"/>
      <c r="I201" s="5">
        <v>0</v>
      </c>
      <c r="J201" s="17"/>
      <c r="K201" s="7"/>
      <c r="L201" s="7"/>
      <c r="M201" s="7">
        <v>2</v>
      </c>
      <c r="N201" s="232">
        <f t="shared" si="19"/>
        <v>1</v>
      </c>
      <c r="O201" s="54">
        <v>1</v>
      </c>
      <c r="P201" s="54"/>
      <c r="Q201" s="54">
        <v>1</v>
      </c>
      <c r="R201" s="54" t="s">
        <v>161</v>
      </c>
      <c r="S201" s="54"/>
      <c r="T201" s="54"/>
      <c r="U201" s="54"/>
      <c r="V201" s="53"/>
      <c r="W201" s="55"/>
      <c r="X201" s="53"/>
      <c r="Y201" s="53"/>
      <c r="Z201" s="53"/>
      <c r="AA201" s="7"/>
      <c r="AB201" s="34"/>
      <c r="AC201" s="216"/>
      <c r="AD201" s="93"/>
      <c r="AE201" s="93"/>
      <c r="AF201" s="93"/>
      <c r="AG201" s="93"/>
      <c r="AH201" s="93"/>
      <c r="AI201" s="93"/>
      <c r="AN201" s="93"/>
      <c r="AO201" s="93"/>
      <c r="AP201" s="93"/>
    </row>
    <row r="202" spans="1:42" ht="12.75">
      <c r="A202" s="117">
        <v>195</v>
      </c>
      <c r="B202" s="40" t="s">
        <v>125</v>
      </c>
      <c r="C202" s="7">
        <v>59</v>
      </c>
      <c r="D202" s="7">
        <v>2005</v>
      </c>
      <c r="E202" s="7">
        <f t="shared" si="18"/>
        <v>3</v>
      </c>
      <c r="F202" s="7"/>
      <c r="G202" s="7">
        <f aca="true" t="shared" si="20" ref="G202:G230">+C202+$A$6-D202</f>
        <v>62</v>
      </c>
      <c r="H202" s="21"/>
      <c r="I202" s="5">
        <v>0</v>
      </c>
      <c r="J202" s="7"/>
      <c r="K202" s="7">
        <v>1</v>
      </c>
      <c r="L202" s="7">
        <v>2</v>
      </c>
      <c r="M202" s="1">
        <v>3</v>
      </c>
      <c r="N202" s="232">
        <f t="shared" si="19"/>
        <v>0</v>
      </c>
      <c r="O202" s="54"/>
      <c r="P202" s="54"/>
      <c r="Q202" s="54">
        <v>1</v>
      </c>
      <c r="R202" s="54"/>
      <c r="S202" s="54"/>
      <c r="T202" s="54"/>
      <c r="U202" s="54"/>
      <c r="V202" s="53"/>
      <c r="W202" s="53"/>
      <c r="X202" s="53"/>
      <c r="Y202" s="53"/>
      <c r="Z202" s="53"/>
      <c r="AA202" s="7"/>
      <c r="AB202" s="95"/>
      <c r="AC202" s="216"/>
      <c r="AD202" s="35"/>
      <c r="AE202" s="35"/>
      <c r="AF202" s="35"/>
      <c r="AG202" s="35"/>
      <c r="AH202" s="35"/>
      <c r="AI202" s="35"/>
      <c r="AN202" s="35"/>
      <c r="AO202" s="93"/>
      <c r="AP202" s="93"/>
    </row>
    <row r="203" spans="1:42" ht="12.75">
      <c r="A203" s="117">
        <v>196</v>
      </c>
      <c r="B203" s="281" t="s">
        <v>126</v>
      </c>
      <c r="C203" s="7">
        <v>59</v>
      </c>
      <c r="D203" s="7">
        <v>2005</v>
      </c>
      <c r="E203" s="7">
        <f t="shared" si="18"/>
        <v>3</v>
      </c>
      <c r="F203" s="7"/>
      <c r="G203" s="7">
        <f t="shared" si="20"/>
        <v>62</v>
      </c>
      <c r="H203" s="21"/>
      <c r="I203" s="5">
        <v>0</v>
      </c>
      <c r="J203" s="7"/>
      <c r="K203" s="7"/>
      <c r="L203" s="7"/>
      <c r="M203" s="7">
        <v>2</v>
      </c>
      <c r="N203" s="232">
        <f t="shared" si="19"/>
        <v>1</v>
      </c>
      <c r="O203" s="54"/>
      <c r="P203" s="54">
        <v>1</v>
      </c>
      <c r="Q203" s="54">
        <v>1</v>
      </c>
      <c r="R203" s="54"/>
      <c r="S203" s="54"/>
      <c r="T203" s="54"/>
      <c r="U203" s="54"/>
      <c r="V203" s="53"/>
      <c r="W203" s="55"/>
      <c r="X203" s="53"/>
      <c r="Y203" s="53"/>
      <c r="Z203" s="53"/>
      <c r="AA203" s="7"/>
      <c r="AB203" s="34"/>
      <c r="AC203" s="34"/>
      <c r="AD203" s="93"/>
      <c r="AE203" s="93"/>
      <c r="AF203" s="93"/>
      <c r="AG203" s="93"/>
      <c r="AH203" s="93"/>
      <c r="AI203" s="93"/>
      <c r="AN203" s="93"/>
      <c r="AO203" s="93"/>
      <c r="AP203" s="93"/>
    </row>
    <row r="204" spans="1:42" s="3" customFormat="1" ht="12.75">
      <c r="A204" s="117">
        <v>197</v>
      </c>
      <c r="B204" s="210" t="s">
        <v>300</v>
      </c>
      <c r="C204" s="28">
        <v>56</v>
      </c>
      <c r="D204" s="7">
        <v>2005</v>
      </c>
      <c r="E204" s="7">
        <f t="shared" si="18"/>
        <v>3</v>
      </c>
      <c r="F204" s="7"/>
      <c r="G204" s="73">
        <f t="shared" si="20"/>
        <v>59</v>
      </c>
      <c r="H204" s="22"/>
      <c r="I204" s="5">
        <v>0</v>
      </c>
      <c r="J204" s="7"/>
      <c r="K204" s="7"/>
      <c r="L204" s="7"/>
      <c r="M204" s="7">
        <v>1</v>
      </c>
      <c r="N204" s="232">
        <f t="shared" si="19"/>
        <v>2</v>
      </c>
      <c r="O204" s="54"/>
      <c r="P204" s="54">
        <v>1</v>
      </c>
      <c r="Q204" s="54">
        <v>1</v>
      </c>
      <c r="R204" s="54"/>
      <c r="S204" s="54"/>
      <c r="T204" s="54"/>
      <c r="U204" s="54"/>
      <c r="V204" s="54"/>
      <c r="W204" s="54"/>
      <c r="X204" s="54"/>
      <c r="Y204" s="54"/>
      <c r="Z204" s="54"/>
      <c r="AA204" s="7"/>
      <c r="AB204" s="93"/>
      <c r="AC204" s="93"/>
      <c r="AD204" s="220"/>
      <c r="AE204" s="93"/>
      <c r="AF204" s="93"/>
      <c r="AG204" s="93"/>
      <c r="AH204" s="93"/>
      <c r="AI204" s="93"/>
      <c r="AJ204"/>
      <c r="AK204"/>
      <c r="AL204"/>
      <c r="AM204"/>
      <c r="AN204" s="93"/>
      <c r="AO204" s="35"/>
      <c r="AP204" s="35"/>
    </row>
    <row r="205" spans="1:42" ht="12.75">
      <c r="A205" s="117">
        <v>198</v>
      </c>
      <c r="B205" s="281" t="s">
        <v>314</v>
      </c>
      <c r="C205" s="7">
        <v>75</v>
      </c>
      <c r="D205" s="7">
        <v>2005</v>
      </c>
      <c r="E205" s="7">
        <f t="shared" si="18"/>
        <v>3</v>
      </c>
      <c r="F205" s="7"/>
      <c r="G205" s="7">
        <f t="shared" si="20"/>
        <v>78</v>
      </c>
      <c r="H205" s="21"/>
      <c r="I205" s="5">
        <v>0</v>
      </c>
      <c r="J205" s="7"/>
      <c r="K205" s="7"/>
      <c r="L205" s="7"/>
      <c r="M205" s="7"/>
      <c r="N205" s="232">
        <f t="shared" si="19"/>
        <v>3</v>
      </c>
      <c r="O205" s="54"/>
      <c r="P205" s="54"/>
      <c r="Q205" s="54"/>
      <c r="R205" s="54"/>
      <c r="S205" s="54"/>
      <c r="T205" s="54"/>
      <c r="U205" s="54"/>
      <c r="V205" s="53"/>
      <c r="W205" s="53"/>
      <c r="X205" s="53"/>
      <c r="Y205" s="53"/>
      <c r="Z205" s="53"/>
      <c r="AA205" s="7"/>
      <c r="AB205" s="34"/>
      <c r="AC205" s="93"/>
      <c r="AD205" s="34"/>
      <c r="AE205" s="34"/>
      <c r="AF205" s="34"/>
      <c r="AG205" s="34"/>
      <c r="AH205" s="34"/>
      <c r="AI205" s="34"/>
      <c r="AN205" s="34"/>
      <c r="AO205" s="93"/>
      <c r="AP205" s="93"/>
    </row>
    <row r="206" spans="1:42" ht="12.75">
      <c r="A206" s="117">
        <v>199</v>
      </c>
      <c r="B206" s="40" t="s">
        <v>399</v>
      </c>
      <c r="C206" s="10">
        <v>62</v>
      </c>
      <c r="D206" s="7">
        <v>2005</v>
      </c>
      <c r="E206" s="7">
        <f t="shared" si="18"/>
        <v>3</v>
      </c>
      <c r="F206" s="7"/>
      <c r="G206" s="74">
        <f t="shared" si="20"/>
        <v>65</v>
      </c>
      <c r="H206" s="21"/>
      <c r="I206" s="5">
        <v>0</v>
      </c>
      <c r="J206" s="7"/>
      <c r="K206" s="7"/>
      <c r="L206" s="7">
        <v>2</v>
      </c>
      <c r="M206" s="1">
        <v>3</v>
      </c>
      <c r="N206" s="232">
        <f t="shared" si="19"/>
        <v>0</v>
      </c>
      <c r="O206" s="54">
        <v>1</v>
      </c>
      <c r="P206" s="54"/>
      <c r="Q206" s="54">
        <v>1</v>
      </c>
      <c r="R206" s="54">
        <v>1</v>
      </c>
      <c r="S206" s="54"/>
      <c r="T206" s="54"/>
      <c r="U206" s="54"/>
      <c r="V206" s="53"/>
      <c r="W206" s="53"/>
      <c r="X206" s="53"/>
      <c r="Y206" s="53">
        <v>1</v>
      </c>
      <c r="Z206" s="53"/>
      <c r="AA206" s="7"/>
      <c r="AB206" s="34"/>
      <c r="AC206" s="93"/>
      <c r="AD206" s="34"/>
      <c r="AE206" s="34"/>
      <c r="AF206" s="34"/>
      <c r="AG206" s="34"/>
      <c r="AH206" s="34"/>
      <c r="AI206" s="34"/>
      <c r="AN206" s="34"/>
      <c r="AO206" s="93"/>
      <c r="AP206" s="93"/>
    </row>
    <row r="207" spans="1:42" s="3" customFormat="1" ht="12.75">
      <c r="A207" s="117">
        <v>200</v>
      </c>
      <c r="B207" s="69" t="s">
        <v>149</v>
      </c>
      <c r="C207" s="7">
        <v>55</v>
      </c>
      <c r="D207" s="7">
        <v>2005</v>
      </c>
      <c r="E207" s="7">
        <f t="shared" si="18"/>
        <v>3</v>
      </c>
      <c r="F207" s="7"/>
      <c r="G207" s="7">
        <f t="shared" si="20"/>
        <v>58</v>
      </c>
      <c r="H207" s="21"/>
      <c r="I207" s="5">
        <v>0</v>
      </c>
      <c r="J207" s="7">
        <v>1</v>
      </c>
      <c r="K207" s="7"/>
      <c r="L207" s="7"/>
      <c r="M207" s="7">
        <v>2</v>
      </c>
      <c r="N207" s="232">
        <f t="shared" si="19"/>
        <v>1</v>
      </c>
      <c r="O207" s="54"/>
      <c r="P207" s="54">
        <v>1</v>
      </c>
      <c r="Q207" s="54">
        <v>1</v>
      </c>
      <c r="R207" s="54"/>
      <c r="S207" s="54"/>
      <c r="T207" s="54">
        <v>1</v>
      </c>
      <c r="U207" s="54"/>
      <c r="V207" s="53"/>
      <c r="W207" s="55"/>
      <c r="X207" s="53"/>
      <c r="Y207" s="53"/>
      <c r="Z207" s="53"/>
      <c r="AA207" s="7"/>
      <c r="AB207" s="34"/>
      <c r="AC207" s="217"/>
      <c r="AD207" s="93"/>
      <c r="AE207" s="93"/>
      <c r="AF207" s="93"/>
      <c r="AG207" s="93"/>
      <c r="AH207" s="93"/>
      <c r="AI207" s="93"/>
      <c r="AJ207"/>
      <c r="AK207"/>
      <c r="AL207"/>
      <c r="AM207"/>
      <c r="AN207" s="93"/>
      <c r="AO207" s="35"/>
      <c r="AP207" s="35"/>
    </row>
    <row r="208" spans="1:42" ht="12.75">
      <c r="A208" s="117">
        <v>201</v>
      </c>
      <c r="B208" s="281" t="s">
        <v>281</v>
      </c>
      <c r="C208" s="7">
        <v>65</v>
      </c>
      <c r="D208" s="7">
        <v>2005</v>
      </c>
      <c r="E208" s="7">
        <f t="shared" si="18"/>
        <v>3</v>
      </c>
      <c r="F208" s="7"/>
      <c r="G208" s="7">
        <f t="shared" si="20"/>
        <v>68</v>
      </c>
      <c r="H208" s="21"/>
      <c r="I208" s="5">
        <v>0</v>
      </c>
      <c r="J208" s="5">
        <v>1</v>
      </c>
      <c r="K208" s="7"/>
      <c r="L208" s="17"/>
      <c r="M208" s="243">
        <v>2</v>
      </c>
      <c r="N208" s="232">
        <f t="shared" si="19"/>
        <v>1</v>
      </c>
      <c r="O208" s="54"/>
      <c r="P208" s="54">
        <v>1</v>
      </c>
      <c r="Q208" s="54">
        <v>1</v>
      </c>
      <c r="R208" s="54"/>
      <c r="S208" s="54"/>
      <c r="T208" s="54"/>
      <c r="U208" s="54"/>
      <c r="V208" s="53"/>
      <c r="W208" s="53"/>
      <c r="X208" s="53"/>
      <c r="Y208" s="53"/>
      <c r="Z208" s="53"/>
      <c r="AA208" s="7"/>
      <c r="AB208" s="34"/>
      <c r="AC208" s="217"/>
      <c r="AD208" s="216"/>
      <c r="AE208" s="216"/>
      <c r="AF208" s="216"/>
      <c r="AG208" s="216"/>
      <c r="AH208" s="216"/>
      <c r="AI208" s="216"/>
      <c r="AN208" s="216"/>
      <c r="AO208" s="93"/>
      <c r="AP208" s="93"/>
    </row>
    <row r="209" spans="1:42" ht="12.75">
      <c r="A209" s="117">
        <v>202</v>
      </c>
      <c r="B209" s="281" t="s">
        <v>127</v>
      </c>
      <c r="C209" s="7">
        <v>54</v>
      </c>
      <c r="D209" s="7">
        <v>2005</v>
      </c>
      <c r="E209" s="7">
        <f t="shared" si="18"/>
        <v>3</v>
      </c>
      <c r="F209" s="7"/>
      <c r="G209" s="7">
        <f t="shared" si="20"/>
        <v>57</v>
      </c>
      <c r="H209" s="21"/>
      <c r="I209" s="5">
        <v>0</v>
      </c>
      <c r="J209" s="7"/>
      <c r="K209" s="7"/>
      <c r="L209" s="7"/>
      <c r="M209" s="7">
        <v>2</v>
      </c>
      <c r="N209" s="232">
        <f t="shared" si="19"/>
        <v>1</v>
      </c>
      <c r="O209" s="54"/>
      <c r="P209" s="54"/>
      <c r="Q209" s="54">
        <v>1</v>
      </c>
      <c r="R209" s="54"/>
      <c r="S209" s="54"/>
      <c r="T209" s="54"/>
      <c r="U209" s="54"/>
      <c r="V209" s="53">
        <v>1</v>
      </c>
      <c r="W209" s="53">
        <v>1</v>
      </c>
      <c r="X209" s="53"/>
      <c r="Y209" s="53"/>
      <c r="Z209" s="53"/>
      <c r="AA209" s="7"/>
      <c r="AB209" s="95"/>
      <c r="AC209" s="93"/>
      <c r="AD209" s="93"/>
      <c r="AE209" s="93"/>
      <c r="AF209" s="93"/>
      <c r="AG209" s="93"/>
      <c r="AH209" s="93"/>
      <c r="AI209" s="93"/>
      <c r="AN209" s="93"/>
      <c r="AO209" s="93"/>
      <c r="AP209" s="93"/>
    </row>
    <row r="210" spans="1:42" ht="12.75">
      <c r="A210" s="117">
        <v>203</v>
      </c>
      <c r="B210" s="210" t="s">
        <v>301</v>
      </c>
      <c r="C210" s="28">
        <v>56</v>
      </c>
      <c r="D210" s="7">
        <v>2005</v>
      </c>
      <c r="E210" s="7">
        <f t="shared" si="18"/>
        <v>3</v>
      </c>
      <c r="F210" s="7"/>
      <c r="G210" s="73">
        <f t="shared" si="20"/>
        <v>59</v>
      </c>
      <c r="H210" s="22"/>
      <c r="I210" s="5">
        <v>0</v>
      </c>
      <c r="J210" s="7">
        <v>1</v>
      </c>
      <c r="K210" s="7"/>
      <c r="L210" s="7"/>
      <c r="M210" s="7">
        <v>2</v>
      </c>
      <c r="N210" s="232">
        <f t="shared" si="19"/>
        <v>1</v>
      </c>
      <c r="O210" s="54"/>
      <c r="P210" s="54"/>
      <c r="Q210" s="54"/>
      <c r="R210" s="54"/>
      <c r="S210" s="54"/>
      <c r="T210" s="54"/>
      <c r="U210" s="54"/>
      <c r="V210" s="54"/>
      <c r="W210" s="54"/>
      <c r="X210" s="54"/>
      <c r="Y210" s="54"/>
      <c r="Z210" s="54"/>
      <c r="AA210" s="7"/>
      <c r="AB210" s="34"/>
      <c r="AC210" s="93"/>
      <c r="AD210" s="93"/>
      <c r="AE210" s="93"/>
      <c r="AF210" s="93"/>
      <c r="AG210" s="93"/>
      <c r="AH210" s="93"/>
      <c r="AI210" s="93"/>
      <c r="AN210" s="93"/>
      <c r="AO210" s="93"/>
      <c r="AP210" s="93"/>
    </row>
    <row r="211" spans="1:42" ht="12.75">
      <c r="A211" s="117">
        <v>204</v>
      </c>
      <c r="B211" s="281" t="s">
        <v>128</v>
      </c>
      <c r="C211" s="7">
        <v>65</v>
      </c>
      <c r="D211" s="7">
        <v>2005</v>
      </c>
      <c r="E211" s="7">
        <f t="shared" si="18"/>
        <v>3</v>
      </c>
      <c r="F211" s="7"/>
      <c r="G211" s="7">
        <f t="shared" si="20"/>
        <v>68</v>
      </c>
      <c r="H211" s="21"/>
      <c r="I211" s="5">
        <v>0</v>
      </c>
      <c r="J211" s="7"/>
      <c r="K211" s="7"/>
      <c r="L211" s="7"/>
      <c r="M211" s="7"/>
      <c r="N211" s="232">
        <f t="shared" si="19"/>
        <v>3</v>
      </c>
      <c r="O211" s="54"/>
      <c r="P211" s="54"/>
      <c r="Q211" s="54"/>
      <c r="R211" s="54"/>
      <c r="S211" s="54"/>
      <c r="T211" s="54"/>
      <c r="U211" s="54"/>
      <c r="V211" s="53"/>
      <c r="W211" s="55"/>
      <c r="X211" s="53"/>
      <c r="Y211" s="53"/>
      <c r="Z211" s="53"/>
      <c r="AA211" s="7"/>
      <c r="AB211" s="93"/>
      <c r="AC211" s="93"/>
      <c r="AD211" s="93"/>
      <c r="AE211" s="93"/>
      <c r="AF211" s="93"/>
      <c r="AG211" s="93"/>
      <c r="AH211" s="93"/>
      <c r="AI211" s="93"/>
      <c r="AN211" s="93"/>
      <c r="AO211" s="93"/>
      <c r="AP211" s="93"/>
    </row>
    <row r="212" spans="1:42" ht="12.75">
      <c r="A212" s="117">
        <v>205</v>
      </c>
      <c r="B212" s="8" t="s">
        <v>323</v>
      </c>
      <c r="C212" s="1">
        <v>53</v>
      </c>
      <c r="D212" s="1">
        <v>2005</v>
      </c>
      <c r="E212" s="17">
        <f t="shared" si="18"/>
        <v>3</v>
      </c>
      <c r="F212" s="7"/>
      <c r="G212" s="7">
        <f t="shared" si="20"/>
        <v>56</v>
      </c>
      <c r="I212" s="19">
        <v>0</v>
      </c>
      <c r="J212" s="17"/>
      <c r="M212" s="17">
        <v>1</v>
      </c>
      <c r="N212" s="232">
        <f t="shared" si="19"/>
        <v>2</v>
      </c>
      <c r="O212" s="54">
        <v>1</v>
      </c>
      <c r="P212" s="54"/>
      <c r="Q212" s="54">
        <v>1</v>
      </c>
      <c r="R212" s="54"/>
      <c r="S212" s="54"/>
      <c r="T212" s="54"/>
      <c r="U212" s="54"/>
      <c r="V212" s="54"/>
      <c r="W212" s="54"/>
      <c r="X212" s="54"/>
      <c r="Y212" s="54"/>
      <c r="Z212" s="54"/>
      <c r="AA212" s="1"/>
      <c r="AB212" s="34"/>
      <c r="AC212" s="93"/>
      <c r="AD212" s="93"/>
      <c r="AE212" s="93"/>
      <c r="AF212" s="93"/>
      <c r="AG212" s="93"/>
      <c r="AH212" s="93"/>
      <c r="AI212" s="93"/>
      <c r="AN212" s="93"/>
      <c r="AO212" s="93"/>
      <c r="AP212" s="93"/>
    </row>
    <row r="213" spans="1:42" ht="12.75">
      <c r="A213" s="117">
        <v>206</v>
      </c>
      <c r="B213" s="324" t="s">
        <v>129</v>
      </c>
      <c r="C213" s="12">
        <v>68</v>
      </c>
      <c r="D213" s="12">
        <v>2005</v>
      </c>
      <c r="E213" s="12">
        <f t="shared" si="18"/>
        <v>3</v>
      </c>
      <c r="F213" s="7"/>
      <c r="G213" s="12">
        <f t="shared" si="20"/>
        <v>71</v>
      </c>
      <c r="H213" s="23"/>
      <c r="I213" s="63">
        <v>0</v>
      </c>
      <c r="K213" s="12"/>
      <c r="L213" s="12">
        <v>1</v>
      </c>
      <c r="M213" s="11">
        <v>3</v>
      </c>
      <c r="N213" s="232">
        <f t="shared" si="19"/>
        <v>0</v>
      </c>
      <c r="O213" s="54"/>
      <c r="P213" s="54">
        <v>1</v>
      </c>
      <c r="Q213" s="54">
        <v>1</v>
      </c>
      <c r="R213" s="54">
        <v>1</v>
      </c>
      <c r="S213" s="54"/>
      <c r="T213" s="54"/>
      <c r="U213" s="54"/>
      <c r="V213" s="53"/>
      <c r="W213" s="55"/>
      <c r="X213" s="53"/>
      <c r="Y213" s="53"/>
      <c r="Z213" s="53"/>
      <c r="AA213" s="12"/>
      <c r="AB213" s="93"/>
      <c r="AC213" s="217"/>
      <c r="AD213" s="93"/>
      <c r="AE213" s="93"/>
      <c r="AF213" s="93"/>
      <c r="AG213" s="93"/>
      <c r="AH213" s="93"/>
      <c r="AI213" s="93"/>
      <c r="AN213" s="93"/>
      <c r="AO213" s="93"/>
      <c r="AP213" s="93"/>
    </row>
    <row r="214" spans="1:42" ht="12.75">
      <c r="A214" s="117">
        <v>207</v>
      </c>
      <c r="B214" s="69" t="s">
        <v>243</v>
      </c>
      <c r="C214" s="17">
        <v>63</v>
      </c>
      <c r="D214" s="17">
        <v>2005</v>
      </c>
      <c r="E214" s="7">
        <f t="shared" si="18"/>
        <v>3</v>
      </c>
      <c r="F214" s="7"/>
      <c r="G214" s="7">
        <f t="shared" si="20"/>
        <v>66</v>
      </c>
      <c r="H214" s="25"/>
      <c r="I214" s="19">
        <v>0</v>
      </c>
      <c r="K214" s="7"/>
      <c r="L214" s="7"/>
      <c r="M214" s="17">
        <v>1</v>
      </c>
      <c r="N214" s="232">
        <f t="shared" si="19"/>
        <v>2</v>
      </c>
      <c r="O214" s="54">
        <v>1</v>
      </c>
      <c r="P214" s="54"/>
      <c r="Q214" s="54">
        <v>1</v>
      </c>
      <c r="R214" s="54"/>
      <c r="S214" s="54"/>
      <c r="T214" s="54"/>
      <c r="U214" s="54"/>
      <c r="V214" s="53"/>
      <c r="W214" s="53"/>
      <c r="X214" s="53"/>
      <c r="Y214" s="53"/>
      <c r="Z214" s="53"/>
      <c r="AA214" s="17"/>
      <c r="AB214" s="93"/>
      <c r="AC214" s="216"/>
      <c r="AD214" s="216"/>
      <c r="AE214" s="216"/>
      <c r="AF214" s="216"/>
      <c r="AG214" s="216"/>
      <c r="AH214" s="216"/>
      <c r="AI214" s="216"/>
      <c r="AN214" s="216"/>
      <c r="AO214" s="93"/>
      <c r="AP214" s="93"/>
    </row>
    <row r="215" spans="1:42" ht="12.75">
      <c r="A215" s="117">
        <v>208</v>
      </c>
      <c r="B215" s="281" t="s">
        <v>130</v>
      </c>
      <c r="C215" s="7">
        <v>47</v>
      </c>
      <c r="D215" s="7">
        <v>2005</v>
      </c>
      <c r="E215" s="7">
        <f t="shared" si="18"/>
        <v>3</v>
      </c>
      <c r="F215" s="7"/>
      <c r="G215" s="7">
        <f t="shared" si="20"/>
        <v>50</v>
      </c>
      <c r="H215" s="21"/>
      <c r="I215" s="5">
        <v>0</v>
      </c>
      <c r="J215" s="4"/>
      <c r="K215" s="7"/>
      <c r="L215" s="7"/>
      <c r="M215" s="7"/>
      <c r="N215" s="232">
        <f t="shared" si="19"/>
        <v>3</v>
      </c>
      <c r="O215" s="54"/>
      <c r="P215" s="54"/>
      <c r="Q215" s="54"/>
      <c r="R215" s="54"/>
      <c r="S215" s="54"/>
      <c r="T215" s="54"/>
      <c r="U215" s="54"/>
      <c r="V215" s="53"/>
      <c r="W215" s="53"/>
      <c r="X215" s="53"/>
      <c r="Y215" s="53"/>
      <c r="Z215" s="53"/>
      <c r="AA215" s="7"/>
      <c r="AB215" s="93"/>
      <c r="AC215" s="93"/>
      <c r="AD215" s="93"/>
      <c r="AE215" s="93"/>
      <c r="AF215" s="93"/>
      <c r="AG215" s="93"/>
      <c r="AH215" s="93"/>
      <c r="AI215" s="93"/>
      <c r="AN215" s="93"/>
      <c r="AO215" s="93"/>
      <c r="AP215" s="93"/>
    </row>
    <row r="216" spans="1:42" ht="12.75">
      <c r="A216" s="117">
        <v>209</v>
      </c>
      <c r="B216" s="210" t="s">
        <v>349</v>
      </c>
      <c r="C216" s="10">
        <v>56</v>
      </c>
      <c r="D216" s="7">
        <v>2005</v>
      </c>
      <c r="E216" s="7">
        <f t="shared" si="18"/>
        <v>3</v>
      </c>
      <c r="F216" s="7"/>
      <c r="G216" s="74">
        <f>+C216+$A$6-D216</f>
        <v>59</v>
      </c>
      <c r="H216" s="21"/>
      <c r="I216" s="5">
        <v>0</v>
      </c>
      <c r="J216" s="7">
        <v>1</v>
      </c>
      <c r="K216" s="7"/>
      <c r="L216" s="7"/>
      <c r="M216" s="7">
        <v>2</v>
      </c>
      <c r="N216" s="232">
        <f t="shared" si="19"/>
        <v>1</v>
      </c>
      <c r="O216" s="54"/>
      <c r="P216" s="54">
        <v>1</v>
      </c>
      <c r="Q216" s="54">
        <v>1</v>
      </c>
      <c r="R216" s="54"/>
      <c r="S216" s="54">
        <v>1</v>
      </c>
      <c r="T216" s="54"/>
      <c r="U216" s="54"/>
      <c r="V216" s="53"/>
      <c r="W216" s="53"/>
      <c r="X216" s="53"/>
      <c r="Y216" s="53"/>
      <c r="Z216" s="53"/>
      <c r="AA216" s="7"/>
      <c r="AB216" s="93"/>
      <c r="AC216" s="93"/>
      <c r="AD216" s="93"/>
      <c r="AE216" s="93"/>
      <c r="AF216" s="93"/>
      <c r="AG216" s="93"/>
      <c r="AH216" s="93"/>
      <c r="AI216" s="93"/>
      <c r="AN216" s="93"/>
      <c r="AO216" s="93"/>
      <c r="AP216" s="93"/>
    </row>
    <row r="217" spans="1:42" ht="12.75">
      <c r="A217" s="117">
        <v>210</v>
      </c>
      <c r="B217" s="281" t="s">
        <v>131</v>
      </c>
      <c r="C217" s="7">
        <v>38</v>
      </c>
      <c r="D217" s="7">
        <v>2005</v>
      </c>
      <c r="E217" s="7">
        <f t="shared" si="18"/>
        <v>3</v>
      </c>
      <c r="F217" s="7"/>
      <c r="G217" s="7">
        <f t="shared" si="20"/>
        <v>41</v>
      </c>
      <c r="H217" s="21"/>
      <c r="I217" s="5">
        <v>0</v>
      </c>
      <c r="J217" s="4"/>
      <c r="K217" s="7"/>
      <c r="L217" s="7"/>
      <c r="M217" s="7">
        <v>1</v>
      </c>
      <c r="N217" s="232">
        <f t="shared" si="19"/>
        <v>2</v>
      </c>
      <c r="O217" s="54"/>
      <c r="P217" s="54">
        <v>1</v>
      </c>
      <c r="Q217" s="54">
        <v>1</v>
      </c>
      <c r="R217" s="54"/>
      <c r="S217" s="54"/>
      <c r="T217" s="54"/>
      <c r="U217" s="54"/>
      <c r="V217" s="54"/>
      <c r="W217" s="53"/>
      <c r="X217" s="53"/>
      <c r="Y217" s="53"/>
      <c r="Z217" s="53"/>
      <c r="AA217" s="7"/>
      <c r="AB217" s="93"/>
      <c r="AC217" s="93"/>
      <c r="AD217" s="93"/>
      <c r="AE217" s="93"/>
      <c r="AF217" s="93"/>
      <c r="AG217" s="93"/>
      <c r="AH217" s="93"/>
      <c r="AI217" s="93"/>
      <c r="AN217" s="93"/>
      <c r="AO217" s="93"/>
      <c r="AP217" s="93"/>
    </row>
    <row r="218" spans="1:42" ht="12.75">
      <c r="A218" s="117">
        <v>211</v>
      </c>
      <c r="B218" s="281" t="s">
        <v>132</v>
      </c>
      <c r="C218" s="7">
        <v>47</v>
      </c>
      <c r="D218" s="7">
        <v>2005</v>
      </c>
      <c r="E218" s="7">
        <f t="shared" si="18"/>
        <v>3</v>
      </c>
      <c r="F218" s="7"/>
      <c r="G218" s="7">
        <f t="shared" si="20"/>
        <v>50</v>
      </c>
      <c r="H218" s="21"/>
      <c r="I218" s="5">
        <v>0</v>
      </c>
      <c r="J218" s="7"/>
      <c r="K218" s="7"/>
      <c r="L218" s="7"/>
      <c r="M218" s="7">
        <v>1</v>
      </c>
      <c r="N218" s="232">
        <f t="shared" si="19"/>
        <v>2</v>
      </c>
      <c r="O218" s="54">
        <v>1</v>
      </c>
      <c r="P218" s="58"/>
      <c r="Q218" s="58"/>
      <c r="R218" s="58"/>
      <c r="S218" s="58"/>
      <c r="T218" s="58"/>
      <c r="U218" s="58"/>
      <c r="V218" s="59"/>
      <c r="W218" s="55"/>
      <c r="X218" s="54"/>
      <c r="Y218" s="54"/>
      <c r="Z218" s="54"/>
      <c r="AA218" s="7"/>
      <c r="AB218" s="93"/>
      <c r="AC218" s="93"/>
      <c r="AD218" s="93"/>
      <c r="AE218" s="93"/>
      <c r="AF218" s="93"/>
      <c r="AG218" s="93"/>
      <c r="AH218" s="93"/>
      <c r="AI218" s="93"/>
      <c r="AN218" s="93"/>
      <c r="AO218" s="93"/>
      <c r="AP218" s="93"/>
    </row>
    <row r="219" spans="1:42" ht="12.75">
      <c r="A219" s="117">
        <v>212</v>
      </c>
      <c r="B219" s="324" t="s">
        <v>380</v>
      </c>
      <c r="C219" s="7">
        <v>72</v>
      </c>
      <c r="D219" s="7">
        <v>2005</v>
      </c>
      <c r="E219" s="7">
        <f>+$A$6-D219</f>
        <v>3</v>
      </c>
      <c r="F219" s="7"/>
      <c r="G219" s="12">
        <f>+C219+$A$6-D219</f>
        <v>75</v>
      </c>
      <c r="H219" s="22"/>
      <c r="I219" s="5">
        <v>0</v>
      </c>
      <c r="J219" s="7">
        <v>1</v>
      </c>
      <c r="K219" s="7"/>
      <c r="L219" s="7">
        <v>2</v>
      </c>
      <c r="M219" s="1">
        <v>3</v>
      </c>
      <c r="N219" s="232">
        <f>+E219-M219</f>
        <v>0</v>
      </c>
      <c r="O219" s="99">
        <v>1</v>
      </c>
      <c r="P219" s="99"/>
      <c r="Q219" s="99">
        <v>1</v>
      </c>
      <c r="R219" s="99">
        <v>1</v>
      </c>
      <c r="S219" s="99"/>
      <c r="T219" s="99"/>
      <c r="U219" s="99"/>
      <c r="V219" s="99"/>
      <c r="W219" s="99"/>
      <c r="X219" s="99"/>
      <c r="Y219" s="99"/>
      <c r="Z219" s="100"/>
      <c r="AA219" s="7"/>
      <c r="AB219" s="93"/>
      <c r="AC219" s="93"/>
      <c r="AD219" s="93"/>
      <c r="AE219" s="93"/>
      <c r="AF219" s="93"/>
      <c r="AG219" s="93"/>
      <c r="AH219" s="93"/>
      <c r="AI219" s="93"/>
      <c r="AN219" s="93"/>
      <c r="AO219" s="93"/>
      <c r="AP219" s="93"/>
    </row>
    <row r="220" spans="1:42" ht="12.75">
      <c r="A220" s="117">
        <v>213</v>
      </c>
      <c r="B220" s="281" t="s">
        <v>211</v>
      </c>
      <c r="C220" s="7">
        <v>68</v>
      </c>
      <c r="D220" s="7">
        <v>2005</v>
      </c>
      <c r="E220" s="7">
        <f t="shared" si="18"/>
        <v>3</v>
      </c>
      <c r="F220" s="7"/>
      <c r="G220" s="7">
        <f t="shared" si="20"/>
        <v>71</v>
      </c>
      <c r="H220" s="21"/>
      <c r="I220" s="5">
        <v>0</v>
      </c>
      <c r="J220" s="7">
        <v>1</v>
      </c>
      <c r="K220" s="7"/>
      <c r="L220" s="7"/>
      <c r="M220" s="7">
        <v>2</v>
      </c>
      <c r="N220" s="232">
        <f t="shared" si="19"/>
        <v>1</v>
      </c>
      <c r="O220" s="54">
        <v>1</v>
      </c>
      <c r="P220" s="54"/>
      <c r="Q220" s="54"/>
      <c r="R220" s="54"/>
      <c r="S220" s="54"/>
      <c r="T220" s="54"/>
      <c r="U220" s="54"/>
      <c r="V220" s="53"/>
      <c r="W220" s="53"/>
      <c r="X220" s="53"/>
      <c r="Y220" s="53"/>
      <c r="Z220" s="53"/>
      <c r="AA220" s="7"/>
      <c r="AB220" s="93"/>
      <c r="AC220" s="93"/>
      <c r="AD220" s="93"/>
      <c r="AE220" s="93"/>
      <c r="AF220" s="93"/>
      <c r="AG220" s="93"/>
      <c r="AH220" s="93"/>
      <c r="AI220" s="93"/>
      <c r="AN220" s="93"/>
      <c r="AO220" s="93"/>
      <c r="AP220" s="93"/>
    </row>
    <row r="221" spans="1:42" ht="12.75">
      <c r="A221" s="117">
        <v>214</v>
      </c>
      <c r="B221" s="281" t="s">
        <v>134</v>
      </c>
      <c r="C221" s="7">
        <v>51</v>
      </c>
      <c r="D221" s="7">
        <v>2005</v>
      </c>
      <c r="E221" s="7">
        <f t="shared" si="18"/>
        <v>3</v>
      </c>
      <c r="F221" s="7"/>
      <c r="G221" s="7">
        <f t="shared" si="20"/>
        <v>54</v>
      </c>
      <c r="H221" s="21"/>
      <c r="I221" s="5">
        <v>0</v>
      </c>
      <c r="J221" s="7">
        <v>1</v>
      </c>
      <c r="K221" s="7"/>
      <c r="L221" s="7"/>
      <c r="M221" s="7">
        <v>2</v>
      </c>
      <c r="N221" s="232">
        <f t="shared" si="19"/>
        <v>1</v>
      </c>
      <c r="O221" s="54"/>
      <c r="P221" s="54">
        <v>1</v>
      </c>
      <c r="Q221" s="54">
        <v>1</v>
      </c>
      <c r="R221" s="54">
        <v>1</v>
      </c>
      <c r="S221" s="54">
        <v>1</v>
      </c>
      <c r="T221" s="54"/>
      <c r="U221" s="54"/>
      <c r="V221" s="53"/>
      <c r="W221" s="53"/>
      <c r="X221" s="53"/>
      <c r="Y221" s="53"/>
      <c r="Z221" s="53"/>
      <c r="AA221" s="7"/>
      <c r="AB221" s="93"/>
      <c r="AC221" s="93"/>
      <c r="AD221" s="93"/>
      <c r="AE221" s="93"/>
      <c r="AF221" s="93"/>
      <c r="AG221" s="93"/>
      <c r="AH221" s="93"/>
      <c r="AI221" s="93"/>
      <c r="AN221" s="93"/>
      <c r="AO221" s="93"/>
      <c r="AP221" s="93"/>
    </row>
    <row r="222" spans="1:42" ht="12.75">
      <c r="A222" s="117">
        <v>215</v>
      </c>
      <c r="B222" s="281" t="s">
        <v>135</v>
      </c>
      <c r="C222" s="7">
        <v>49</v>
      </c>
      <c r="D222" s="7">
        <v>2005</v>
      </c>
      <c r="E222" s="7">
        <f t="shared" si="18"/>
        <v>3</v>
      </c>
      <c r="F222" s="7"/>
      <c r="G222" s="7">
        <f t="shared" si="20"/>
        <v>52</v>
      </c>
      <c r="H222" s="21"/>
      <c r="I222" s="5">
        <v>0</v>
      </c>
      <c r="J222" s="7">
        <v>1</v>
      </c>
      <c r="K222" s="7"/>
      <c r="L222" s="7"/>
      <c r="M222" s="7">
        <v>2</v>
      </c>
      <c r="N222" s="232">
        <f t="shared" si="19"/>
        <v>1</v>
      </c>
      <c r="O222" s="54">
        <v>1</v>
      </c>
      <c r="P222" s="54"/>
      <c r="Q222" s="54">
        <v>1</v>
      </c>
      <c r="R222" s="58"/>
      <c r="S222" s="54">
        <v>1</v>
      </c>
      <c r="T222" s="58"/>
      <c r="U222" s="58"/>
      <c r="V222" s="59"/>
      <c r="W222" s="55"/>
      <c r="X222" s="53"/>
      <c r="Y222" s="53"/>
      <c r="Z222" s="53"/>
      <c r="AA222" s="7"/>
      <c r="AB222" s="35"/>
      <c r="AC222" s="35"/>
      <c r="AD222" s="35"/>
      <c r="AE222" s="35"/>
      <c r="AF222" s="35"/>
      <c r="AG222" s="35"/>
      <c r="AH222" s="35"/>
      <c r="AI222" s="35"/>
      <c r="AN222" s="35"/>
      <c r="AO222" s="93"/>
      <c r="AP222" s="93"/>
    </row>
    <row r="223" spans="1:42" ht="12.75">
      <c r="A223" s="117">
        <v>216</v>
      </c>
      <c r="B223" s="281" t="s">
        <v>136</v>
      </c>
      <c r="C223" s="7">
        <v>60</v>
      </c>
      <c r="D223" s="7">
        <v>2005</v>
      </c>
      <c r="E223" s="7">
        <f t="shared" si="18"/>
        <v>3</v>
      </c>
      <c r="F223" s="7"/>
      <c r="G223" s="7">
        <f t="shared" si="20"/>
        <v>63</v>
      </c>
      <c r="H223" s="21"/>
      <c r="I223" s="5">
        <v>0</v>
      </c>
      <c r="J223" s="7"/>
      <c r="K223" s="7"/>
      <c r="L223" s="7"/>
      <c r="M223" s="7">
        <v>2</v>
      </c>
      <c r="N223" s="232">
        <f t="shared" si="19"/>
        <v>1</v>
      </c>
      <c r="O223" s="54"/>
      <c r="P223" s="54">
        <v>1</v>
      </c>
      <c r="Q223" s="54">
        <v>1</v>
      </c>
      <c r="R223" s="54"/>
      <c r="S223" s="54"/>
      <c r="T223" s="54"/>
      <c r="U223" s="54"/>
      <c r="V223" s="53"/>
      <c r="W223" s="53"/>
      <c r="X223" s="53"/>
      <c r="Y223" s="53"/>
      <c r="Z223" s="53"/>
      <c r="AA223" s="7"/>
      <c r="AB223" s="93"/>
      <c r="AC223" s="93"/>
      <c r="AD223" s="93"/>
      <c r="AE223" s="93"/>
      <c r="AF223" s="93"/>
      <c r="AG223" s="93"/>
      <c r="AH223" s="93"/>
      <c r="AI223" s="93"/>
      <c r="AN223" s="93"/>
      <c r="AO223" s="93"/>
      <c r="AP223" s="93"/>
    </row>
    <row r="224" spans="1:42" ht="12.75">
      <c r="A224" s="117">
        <v>217</v>
      </c>
      <c r="B224" s="210" t="s">
        <v>213</v>
      </c>
      <c r="C224" s="12">
        <v>44</v>
      </c>
      <c r="D224" s="12">
        <v>2005</v>
      </c>
      <c r="E224" s="12">
        <f t="shared" si="18"/>
        <v>3</v>
      </c>
      <c r="F224" s="7"/>
      <c r="G224" s="12">
        <f t="shared" si="20"/>
        <v>47</v>
      </c>
      <c r="H224" s="23"/>
      <c r="I224" s="63">
        <v>0</v>
      </c>
      <c r="J224" s="17"/>
      <c r="K224" s="12"/>
      <c r="L224" s="12"/>
      <c r="M224" s="12">
        <v>1</v>
      </c>
      <c r="N224" s="232">
        <f t="shared" si="19"/>
        <v>2</v>
      </c>
      <c r="O224" s="54">
        <v>1</v>
      </c>
      <c r="P224" s="54"/>
      <c r="Q224" s="54">
        <v>1</v>
      </c>
      <c r="R224" s="54">
        <v>1</v>
      </c>
      <c r="S224" s="54">
        <v>1</v>
      </c>
      <c r="T224" s="54"/>
      <c r="U224" s="54"/>
      <c r="V224" s="53"/>
      <c r="W224" s="53"/>
      <c r="X224" s="53"/>
      <c r="Y224" s="53"/>
      <c r="Z224" s="53"/>
      <c r="AA224" s="12"/>
      <c r="AB224" s="35"/>
      <c r="AC224" s="35"/>
      <c r="AD224" s="35"/>
      <c r="AE224" s="35"/>
      <c r="AF224" s="35"/>
      <c r="AG224" s="35"/>
      <c r="AH224" s="35"/>
      <c r="AI224" s="35"/>
      <c r="AN224" s="35"/>
      <c r="AO224" s="93"/>
      <c r="AP224" s="93"/>
    </row>
    <row r="225" spans="1:42" ht="12.75">
      <c r="A225" s="117">
        <v>218</v>
      </c>
      <c r="B225" s="69" t="s">
        <v>151</v>
      </c>
      <c r="C225" s="7">
        <v>49</v>
      </c>
      <c r="D225" s="7">
        <v>2005</v>
      </c>
      <c r="E225" s="7">
        <f t="shared" si="18"/>
        <v>3</v>
      </c>
      <c r="F225" s="7"/>
      <c r="G225" s="7">
        <f t="shared" si="20"/>
        <v>52</v>
      </c>
      <c r="H225" s="21" t="s">
        <v>161</v>
      </c>
      <c r="I225" s="5">
        <v>0</v>
      </c>
      <c r="J225" s="7"/>
      <c r="K225" s="7"/>
      <c r="L225" s="7"/>
      <c r="M225" s="7">
        <v>1</v>
      </c>
      <c r="N225" s="232">
        <f t="shared" si="19"/>
        <v>2</v>
      </c>
      <c r="O225" s="54">
        <v>1</v>
      </c>
      <c r="P225" s="54"/>
      <c r="Q225" s="54">
        <v>1</v>
      </c>
      <c r="R225" s="54"/>
      <c r="S225" s="54"/>
      <c r="T225" s="54"/>
      <c r="U225" s="54"/>
      <c r="V225" s="53"/>
      <c r="W225" s="53"/>
      <c r="X225" s="53"/>
      <c r="Y225" s="53"/>
      <c r="Z225" s="53"/>
      <c r="AA225" s="7"/>
      <c r="AB225" s="93"/>
      <c r="AC225" s="93"/>
      <c r="AD225" s="93"/>
      <c r="AE225" s="93"/>
      <c r="AF225" s="93"/>
      <c r="AG225" s="93"/>
      <c r="AH225" s="93"/>
      <c r="AI225" s="93"/>
      <c r="AN225" s="93"/>
      <c r="AO225" s="93"/>
      <c r="AP225" s="93"/>
    </row>
    <row r="226" spans="1:42" ht="12.75">
      <c r="A226" s="117">
        <v>219</v>
      </c>
      <c r="B226" s="281" t="s">
        <v>285</v>
      </c>
      <c r="C226" s="7">
        <v>63</v>
      </c>
      <c r="D226" s="7">
        <v>2005</v>
      </c>
      <c r="E226" s="7">
        <f t="shared" si="18"/>
        <v>3</v>
      </c>
      <c r="F226" s="7"/>
      <c r="G226" s="7">
        <f t="shared" si="20"/>
        <v>66</v>
      </c>
      <c r="H226" s="21"/>
      <c r="I226" s="5">
        <v>0</v>
      </c>
      <c r="J226" s="17"/>
      <c r="K226" s="7"/>
      <c r="L226" s="7"/>
      <c r="M226" s="7"/>
      <c r="N226" s="232">
        <f t="shared" si="19"/>
        <v>3</v>
      </c>
      <c r="O226" s="54"/>
      <c r="P226" s="54">
        <v>1</v>
      </c>
      <c r="Q226" s="54">
        <v>1</v>
      </c>
      <c r="R226" s="54">
        <v>1</v>
      </c>
      <c r="S226" s="54"/>
      <c r="T226" s="54"/>
      <c r="U226" s="54"/>
      <c r="V226" s="53"/>
      <c r="W226" s="53"/>
      <c r="X226" s="53"/>
      <c r="Y226" s="53"/>
      <c r="Z226" s="53"/>
      <c r="AA226" s="7"/>
      <c r="AB226" s="93"/>
      <c r="AC226" s="93"/>
      <c r="AD226" s="93"/>
      <c r="AE226" s="93"/>
      <c r="AF226" s="93"/>
      <c r="AG226" s="93"/>
      <c r="AH226" s="93"/>
      <c r="AI226" s="93"/>
      <c r="AN226" s="93"/>
      <c r="AO226" s="93"/>
      <c r="AP226" s="93"/>
    </row>
    <row r="227" spans="1:42" ht="12.75">
      <c r="A227" s="117">
        <v>220</v>
      </c>
      <c r="B227" s="281" t="s">
        <v>143</v>
      </c>
      <c r="C227" s="7">
        <v>67</v>
      </c>
      <c r="D227" s="7">
        <v>2005</v>
      </c>
      <c r="E227" s="7">
        <f t="shared" si="18"/>
        <v>3</v>
      </c>
      <c r="F227" s="7"/>
      <c r="G227" s="7">
        <f t="shared" si="20"/>
        <v>70</v>
      </c>
      <c r="H227" s="22"/>
      <c r="I227" s="5">
        <v>0</v>
      </c>
      <c r="J227" s="7"/>
      <c r="K227" s="7"/>
      <c r="L227" s="7"/>
      <c r="M227" s="7">
        <v>1</v>
      </c>
      <c r="N227" s="232">
        <f t="shared" si="19"/>
        <v>2</v>
      </c>
      <c r="O227" s="54">
        <v>1</v>
      </c>
      <c r="P227" s="54"/>
      <c r="Q227" s="54">
        <v>1</v>
      </c>
      <c r="R227" s="54"/>
      <c r="S227" s="54"/>
      <c r="T227" s="54"/>
      <c r="U227" s="54"/>
      <c r="V227" s="53"/>
      <c r="W227" s="55"/>
      <c r="X227" s="53"/>
      <c r="Y227" s="53"/>
      <c r="Z227" s="53"/>
      <c r="AA227" s="7"/>
      <c r="AB227" s="93"/>
      <c r="AD227" s="93"/>
      <c r="AE227" s="93"/>
      <c r="AF227" s="93"/>
      <c r="AG227" s="93"/>
      <c r="AH227" s="93"/>
      <c r="AI227" s="93"/>
      <c r="AN227" s="93"/>
      <c r="AO227" s="93"/>
      <c r="AP227" s="93"/>
    </row>
    <row r="228" spans="1:42" ht="12.75">
      <c r="A228" s="117">
        <v>221</v>
      </c>
      <c r="B228" s="281" t="s">
        <v>137</v>
      </c>
      <c r="C228" s="7">
        <v>59</v>
      </c>
      <c r="D228" s="7">
        <v>2005</v>
      </c>
      <c r="E228" s="7">
        <f t="shared" si="18"/>
        <v>3</v>
      </c>
      <c r="F228" s="7"/>
      <c r="G228" s="7">
        <f t="shared" si="20"/>
        <v>62</v>
      </c>
      <c r="H228" s="21"/>
      <c r="I228" s="5">
        <v>0</v>
      </c>
      <c r="J228" s="7"/>
      <c r="K228" s="7"/>
      <c r="L228" s="7"/>
      <c r="M228" s="7">
        <v>1</v>
      </c>
      <c r="N228" s="232">
        <f t="shared" si="19"/>
        <v>2</v>
      </c>
      <c r="O228" s="54"/>
      <c r="P228" s="54"/>
      <c r="Q228" s="54"/>
      <c r="R228" s="54"/>
      <c r="S228" s="54"/>
      <c r="T228" s="54"/>
      <c r="U228" s="54"/>
      <c r="V228" s="53"/>
      <c r="W228" s="53"/>
      <c r="X228" s="53"/>
      <c r="Y228" s="53"/>
      <c r="Z228" s="53">
        <v>1</v>
      </c>
      <c r="AA228" s="7"/>
      <c r="AB228" s="93"/>
      <c r="AC228" s="93"/>
      <c r="AD228" s="93"/>
      <c r="AE228" s="93"/>
      <c r="AF228" s="93"/>
      <c r="AG228" s="93"/>
      <c r="AH228" s="93"/>
      <c r="AI228" s="93"/>
      <c r="AN228" s="93"/>
      <c r="AO228" s="93"/>
      <c r="AP228" s="93"/>
    </row>
    <row r="229" spans="1:42" ht="12.75">
      <c r="A229" s="117">
        <v>222</v>
      </c>
      <c r="B229" s="281" t="s">
        <v>288</v>
      </c>
      <c r="C229" s="7">
        <v>61</v>
      </c>
      <c r="D229" s="7">
        <v>2005</v>
      </c>
      <c r="E229" s="7">
        <f aca="true" t="shared" si="21" ref="E229:E234">+$A$6-D229</f>
        <v>3</v>
      </c>
      <c r="F229" s="7"/>
      <c r="G229" s="7">
        <f t="shared" si="20"/>
        <v>64</v>
      </c>
      <c r="H229" s="22"/>
      <c r="I229" s="5">
        <v>0</v>
      </c>
      <c r="J229" s="7"/>
      <c r="K229" s="7"/>
      <c r="L229" s="7">
        <v>2</v>
      </c>
      <c r="M229" s="7">
        <v>3</v>
      </c>
      <c r="N229" s="232">
        <f t="shared" si="19"/>
        <v>0</v>
      </c>
      <c r="O229" s="54"/>
      <c r="P229" s="54"/>
      <c r="Q229" s="54">
        <v>1</v>
      </c>
      <c r="R229" s="54"/>
      <c r="S229" s="54"/>
      <c r="T229" s="54"/>
      <c r="U229" s="54"/>
      <c r="V229" s="53"/>
      <c r="W229" s="55">
        <v>1</v>
      </c>
      <c r="X229" s="53"/>
      <c r="Y229" s="53"/>
      <c r="Z229" s="53"/>
      <c r="AA229" s="7"/>
      <c r="AB229" s="93"/>
      <c r="AC229" s="93"/>
      <c r="AD229" s="93"/>
      <c r="AE229" s="93"/>
      <c r="AF229" s="93"/>
      <c r="AG229" s="93"/>
      <c r="AH229" s="93"/>
      <c r="AI229" s="93"/>
      <c r="AN229" s="93"/>
      <c r="AO229" s="93"/>
      <c r="AP229" s="93"/>
    </row>
    <row r="230" spans="1:42" ht="12.75">
      <c r="A230" s="117">
        <v>223</v>
      </c>
      <c r="B230" s="14" t="s">
        <v>164</v>
      </c>
      <c r="C230" s="7">
        <v>57</v>
      </c>
      <c r="D230" s="7">
        <v>2005</v>
      </c>
      <c r="E230" s="7">
        <f t="shared" si="21"/>
        <v>3</v>
      </c>
      <c r="F230" s="7"/>
      <c r="G230" s="7">
        <f t="shared" si="20"/>
        <v>60</v>
      </c>
      <c r="H230" s="71"/>
      <c r="I230" s="5">
        <v>0</v>
      </c>
      <c r="J230" s="32"/>
      <c r="K230" s="15"/>
      <c r="L230" s="15"/>
      <c r="M230" s="7">
        <v>2</v>
      </c>
      <c r="N230" s="232">
        <f t="shared" si="19"/>
        <v>1</v>
      </c>
      <c r="O230" s="54">
        <v>1</v>
      </c>
      <c r="P230" s="54"/>
      <c r="Q230" s="54"/>
      <c r="R230" s="54"/>
      <c r="S230" s="54">
        <v>1</v>
      </c>
      <c r="T230" s="54"/>
      <c r="U230" s="54"/>
      <c r="V230" s="57"/>
      <c r="W230" s="53"/>
      <c r="X230" s="57"/>
      <c r="Y230" s="57"/>
      <c r="Z230" s="57"/>
      <c r="AA230" s="7"/>
      <c r="AB230" s="93"/>
      <c r="AC230" s="93"/>
      <c r="AD230" s="93"/>
      <c r="AE230" s="93"/>
      <c r="AF230" s="93"/>
      <c r="AG230" s="93"/>
      <c r="AH230" s="93"/>
      <c r="AI230" s="93"/>
      <c r="AN230" s="93"/>
      <c r="AO230" s="93"/>
      <c r="AP230" s="93"/>
    </row>
    <row r="231" spans="1:42" ht="12.75">
      <c r="A231" s="117">
        <v>224</v>
      </c>
      <c r="B231" s="281" t="s">
        <v>144</v>
      </c>
      <c r="C231" s="7">
        <v>54</v>
      </c>
      <c r="D231" s="7">
        <v>2005</v>
      </c>
      <c r="E231" s="7">
        <f t="shared" si="21"/>
        <v>3</v>
      </c>
      <c r="F231" s="7">
        <v>44</v>
      </c>
      <c r="G231" s="7">
        <f>+C231+$A$6-D231</f>
        <v>57</v>
      </c>
      <c r="H231" s="21">
        <f>AVERAGE(C189:C231)</f>
        <v>56.674418604651166</v>
      </c>
      <c r="I231" s="5">
        <v>0</v>
      </c>
      <c r="J231" s="7"/>
      <c r="K231" s="7"/>
      <c r="L231" s="7"/>
      <c r="M231" s="7"/>
      <c r="N231" s="232">
        <f t="shared" si="19"/>
        <v>3</v>
      </c>
      <c r="O231" s="54"/>
      <c r="P231" s="54">
        <v>1</v>
      </c>
      <c r="Q231" s="54">
        <v>1</v>
      </c>
      <c r="R231" s="54"/>
      <c r="S231" s="54"/>
      <c r="T231" s="54"/>
      <c r="U231" s="54"/>
      <c r="V231" s="57"/>
      <c r="W231" s="55"/>
      <c r="X231" s="53"/>
      <c r="Y231" s="53"/>
      <c r="Z231" s="53"/>
      <c r="AA231" s="7"/>
      <c r="AB231" s="93"/>
      <c r="AC231" s="217"/>
      <c r="AD231" s="93"/>
      <c r="AE231" s="93"/>
      <c r="AF231" s="93"/>
      <c r="AG231" s="93"/>
      <c r="AH231" s="93"/>
      <c r="AI231" s="93"/>
      <c r="AN231" s="93"/>
      <c r="AO231" s="93"/>
      <c r="AP231" s="93"/>
    </row>
    <row r="232" spans="1:42" ht="12.75">
      <c r="A232" s="117">
        <v>225</v>
      </c>
      <c r="B232" s="324" t="s">
        <v>421</v>
      </c>
      <c r="C232" s="7">
        <v>61</v>
      </c>
      <c r="D232" s="7">
        <v>2006</v>
      </c>
      <c r="E232" s="7">
        <f t="shared" si="21"/>
        <v>2</v>
      </c>
      <c r="F232" s="7"/>
      <c r="G232" s="12">
        <f>+C232+$A$6-D232</f>
        <v>63</v>
      </c>
      <c r="H232" s="21"/>
      <c r="I232" s="5">
        <v>0</v>
      </c>
      <c r="J232" s="7"/>
      <c r="K232" s="7"/>
      <c r="L232" s="7"/>
      <c r="M232" s="7">
        <v>2</v>
      </c>
      <c r="N232" s="232">
        <f t="shared" si="19"/>
        <v>0</v>
      </c>
      <c r="O232" s="54"/>
      <c r="P232" s="54"/>
      <c r="Q232" s="54"/>
      <c r="R232" s="54"/>
      <c r="S232" s="54"/>
      <c r="T232" s="54"/>
      <c r="U232" s="54"/>
      <c r="V232" s="54"/>
      <c r="W232" s="54"/>
      <c r="X232" s="54"/>
      <c r="Y232" s="54"/>
      <c r="Z232" s="54"/>
      <c r="AA232" s="7"/>
      <c r="AB232" s="93"/>
      <c r="AC232" s="93"/>
      <c r="AD232" s="93"/>
      <c r="AE232" s="93"/>
      <c r="AF232" s="93"/>
      <c r="AG232" s="93"/>
      <c r="AH232" s="93"/>
      <c r="AI232" s="93"/>
      <c r="AN232" s="93"/>
      <c r="AO232" s="93"/>
      <c r="AP232" s="93"/>
    </row>
    <row r="233" spans="1:42" ht="12.75">
      <c r="A233" s="117">
        <v>226</v>
      </c>
      <c r="B233" s="210" t="s">
        <v>370</v>
      </c>
      <c r="C233" s="10">
        <v>58</v>
      </c>
      <c r="D233" s="10">
        <v>2006</v>
      </c>
      <c r="E233" s="10">
        <f t="shared" si="21"/>
        <v>2</v>
      </c>
      <c r="F233" s="10"/>
      <c r="G233" s="74">
        <f>+C233+$A$6-D233</f>
        <v>60</v>
      </c>
      <c r="H233" s="21"/>
      <c r="I233" s="5">
        <v>0</v>
      </c>
      <c r="J233" s="7"/>
      <c r="K233" s="7"/>
      <c r="L233" s="7"/>
      <c r="M233" s="7">
        <v>1</v>
      </c>
      <c r="N233" s="232">
        <f t="shared" si="19"/>
        <v>1</v>
      </c>
      <c r="O233" s="54"/>
      <c r="P233" s="54">
        <v>1</v>
      </c>
      <c r="Q233" s="54">
        <v>1</v>
      </c>
      <c r="R233" s="54"/>
      <c r="S233" s="54"/>
      <c r="T233" s="54"/>
      <c r="U233" s="54"/>
      <c r="V233" s="54"/>
      <c r="W233" s="54"/>
      <c r="X233" s="54"/>
      <c r="Y233" s="54"/>
      <c r="Z233" s="54"/>
      <c r="AA233" s="7"/>
      <c r="AB233" s="93"/>
      <c r="AC233" s="93"/>
      <c r="AD233" s="93"/>
      <c r="AE233" s="93"/>
      <c r="AF233" s="93"/>
      <c r="AG233" s="93"/>
      <c r="AH233" s="93"/>
      <c r="AI233" s="93"/>
      <c r="AN233" s="93"/>
      <c r="AO233" s="93"/>
      <c r="AP233" s="93"/>
    </row>
    <row r="234" spans="1:42" ht="12.75">
      <c r="A234" s="117">
        <v>227</v>
      </c>
      <c r="B234" s="69" t="s">
        <v>303</v>
      </c>
      <c r="C234" s="7">
        <v>60</v>
      </c>
      <c r="D234" s="7">
        <v>2006</v>
      </c>
      <c r="E234" s="7">
        <f t="shared" si="21"/>
        <v>2</v>
      </c>
      <c r="F234" s="7"/>
      <c r="G234" s="74">
        <f>+C234+$A$6-D234</f>
        <v>62</v>
      </c>
      <c r="H234" s="21"/>
      <c r="I234" s="5">
        <v>0</v>
      </c>
      <c r="J234" s="15"/>
      <c r="K234" s="15"/>
      <c r="L234" s="15"/>
      <c r="M234" s="7">
        <v>1</v>
      </c>
      <c r="N234" s="232">
        <f t="shared" si="19"/>
        <v>1</v>
      </c>
      <c r="O234" s="54"/>
      <c r="P234" s="54"/>
      <c r="Q234" s="54"/>
      <c r="R234" s="54"/>
      <c r="S234" s="54"/>
      <c r="T234" s="54"/>
      <c r="U234" s="54"/>
      <c r="V234" s="57"/>
      <c r="W234" s="53"/>
      <c r="X234" s="57"/>
      <c r="Y234" s="57"/>
      <c r="Z234" s="54">
        <v>1</v>
      </c>
      <c r="AA234" s="7"/>
      <c r="AB234" s="93"/>
      <c r="AC234" s="93"/>
      <c r="AD234" s="93"/>
      <c r="AE234" s="93"/>
      <c r="AF234" s="93"/>
      <c r="AG234" s="93"/>
      <c r="AH234" s="93"/>
      <c r="AI234" s="93"/>
      <c r="AN234" s="93"/>
      <c r="AO234" s="93"/>
      <c r="AP234" s="93"/>
    </row>
    <row r="235" spans="1:42" ht="12.75">
      <c r="A235" s="117">
        <v>228</v>
      </c>
      <c r="B235" s="210" t="s">
        <v>320</v>
      </c>
      <c r="C235" s="12">
        <v>66</v>
      </c>
      <c r="D235" s="12">
        <v>2006</v>
      </c>
      <c r="E235" s="12">
        <f aca="true" t="shared" si="22" ref="E235:E261">+$A$6-D235</f>
        <v>2</v>
      </c>
      <c r="F235" s="10"/>
      <c r="G235" s="12">
        <f aca="true" t="shared" si="23" ref="G235:G261">+C235+$A$6-D235</f>
        <v>68</v>
      </c>
      <c r="H235" s="23" t="s">
        <v>161</v>
      </c>
      <c r="I235" s="63">
        <v>0</v>
      </c>
      <c r="J235" s="12"/>
      <c r="K235" s="12"/>
      <c r="L235" s="12"/>
      <c r="M235" s="12">
        <v>1</v>
      </c>
      <c r="N235" s="232">
        <f t="shared" si="19"/>
        <v>1</v>
      </c>
      <c r="O235" s="121"/>
      <c r="P235" s="121">
        <v>1</v>
      </c>
      <c r="Q235" s="121">
        <v>1</v>
      </c>
      <c r="R235" s="121"/>
      <c r="S235" s="121"/>
      <c r="T235" s="121"/>
      <c r="U235" s="121"/>
      <c r="V235" s="125"/>
      <c r="W235" s="123"/>
      <c r="X235" s="123"/>
      <c r="Y235" s="53"/>
      <c r="Z235" s="53"/>
      <c r="AA235" s="12"/>
      <c r="AB235" s="93"/>
      <c r="AC235" s="93"/>
      <c r="AD235" s="93"/>
      <c r="AE235" s="93"/>
      <c r="AF235" s="93"/>
      <c r="AG235" s="93"/>
      <c r="AH235" s="93"/>
      <c r="AI235" s="93"/>
      <c r="AN235" s="93"/>
      <c r="AO235" s="93"/>
      <c r="AP235" s="93"/>
    </row>
    <row r="236" spans="1:42" ht="12.75">
      <c r="A236" s="117">
        <v>229</v>
      </c>
      <c r="B236" s="210" t="s">
        <v>326</v>
      </c>
      <c r="C236" s="12">
        <v>58</v>
      </c>
      <c r="D236" s="12">
        <v>2006</v>
      </c>
      <c r="E236" s="12">
        <f t="shared" si="22"/>
        <v>2</v>
      </c>
      <c r="F236" s="7"/>
      <c r="G236" s="12">
        <f t="shared" si="23"/>
        <v>60</v>
      </c>
      <c r="H236" s="23"/>
      <c r="I236" s="63">
        <v>0</v>
      </c>
      <c r="J236" s="12"/>
      <c r="K236" s="12"/>
      <c r="L236" s="12"/>
      <c r="M236" s="12">
        <v>1</v>
      </c>
      <c r="N236" s="232">
        <f t="shared" si="19"/>
        <v>1</v>
      </c>
      <c r="O236" s="121"/>
      <c r="P236" s="121"/>
      <c r="Q236" s="121"/>
      <c r="R236" s="121"/>
      <c r="S236" s="121"/>
      <c r="T236" s="121"/>
      <c r="U236" s="121"/>
      <c r="V236" s="125"/>
      <c r="W236" s="123"/>
      <c r="X236" s="123"/>
      <c r="Y236" s="123"/>
      <c r="Z236" s="53">
        <v>1</v>
      </c>
      <c r="AA236" s="12"/>
      <c r="AB236" s="93"/>
      <c r="AC236" s="93"/>
      <c r="AD236" s="93"/>
      <c r="AE236" s="93"/>
      <c r="AF236" s="93"/>
      <c r="AG236" s="93"/>
      <c r="AH236" s="93"/>
      <c r="AI236" s="93"/>
      <c r="AN236" s="93"/>
      <c r="AO236" s="93"/>
      <c r="AP236" s="93"/>
    </row>
    <row r="237" spans="1:42" ht="12.75">
      <c r="A237" s="117">
        <v>230</v>
      </c>
      <c r="B237" s="233" t="s">
        <v>442</v>
      </c>
      <c r="C237" s="12">
        <v>59</v>
      </c>
      <c r="D237" s="12">
        <v>2006</v>
      </c>
      <c r="E237" s="12">
        <f t="shared" si="22"/>
        <v>2</v>
      </c>
      <c r="F237" s="7"/>
      <c r="G237" s="12">
        <f t="shared" si="23"/>
        <v>61</v>
      </c>
      <c r="H237" s="23"/>
      <c r="I237" s="63">
        <v>0</v>
      </c>
      <c r="J237" s="12"/>
      <c r="K237" s="12"/>
      <c r="L237" s="12"/>
      <c r="M237" s="12">
        <v>2</v>
      </c>
      <c r="N237" s="232">
        <f t="shared" si="19"/>
        <v>0</v>
      </c>
      <c r="O237" s="121"/>
      <c r="P237" s="121"/>
      <c r="Q237" s="121"/>
      <c r="R237" s="121"/>
      <c r="S237" s="121"/>
      <c r="T237" s="121"/>
      <c r="U237" s="121"/>
      <c r="V237" s="125"/>
      <c r="W237" s="123"/>
      <c r="X237" s="123"/>
      <c r="Y237" s="123"/>
      <c r="Z237" s="53"/>
      <c r="AA237" s="12"/>
      <c r="AB237" s="93"/>
      <c r="AC237" s="93"/>
      <c r="AD237" s="93"/>
      <c r="AE237" s="93"/>
      <c r="AF237" s="93"/>
      <c r="AG237" s="93"/>
      <c r="AH237" s="93"/>
      <c r="AI237" s="93"/>
      <c r="AN237" s="93"/>
      <c r="AO237" s="93"/>
      <c r="AP237" s="93"/>
    </row>
    <row r="238" spans="1:42" ht="12.75">
      <c r="A238" s="117">
        <v>231</v>
      </c>
      <c r="B238" s="69" t="s">
        <v>318</v>
      </c>
      <c r="C238" s="7">
        <v>69</v>
      </c>
      <c r="D238" s="7">
        <v>2006</v>
      </c>
      <c r="E238" s="7">
        <f t="shared" si="22"/>
        <v>2</v>
      </c>
      <c r="F238" s="10"/>
      <c r="G238" s="12">
        <f t="shared" si="23"/>
        <v>71</v>
      </c>
      <c r="H238" s="22"/>
      <c r="I238" s="5">
        <v>0</v>
      </c>
      <c r="J238" s="7"/>
      <c r="K238" s="7"/>
      <c r="L238" s="7"/>
      <c r="M238" s="7">
        <v>1</v>
      </c>
      <c r="N238" s="232">
        <f t="shared" si="19"/>
        <v>1</v>
      </c>
      <c r="O238" s="98">
        <v>1</v>
      </c>
      <c r="P238" s="98"/>
      <c r="Q238" s="98">
        <v>1</v>
      </c>
      <c r="R238" s="98"/>
      <c r="S238" s="98"/>
      <c r="T238" s="98"/>
      <c r="U238" s="98"/>
      <c r="V238" s="98"/>
      <c r="W238" s="98"/>
      <c r="X238" s="98"/>
      <c r="Y238" s="98"/>
      <c r="Z238" s="54"/>
      <c r="AA238" s="7"/>
      <c r="AB238" s="93"/>
      <c r="AC238" s="93"/>
      <c r="AD238" s="93"/>
      <c r="AE238" s="93"/>
      <c r="AF238" s="93"/>
      <c r="AG238" s="93"/>
      <c r="AH238" s="93"/>
      <c r="AI238" s="93"/>
      <c r="AN238" s="93"/>
      <c r="AO238" s="93"/>
      <c r="AP238" s="93"/>
    </row>
    <row r="239" spans="1:42" ht="12.75">
      <c r="A239" s="117">
        <v>232</v>
      </c>
      <c r="B239" s="325" t="s">
        <v>291</v>
      </c>
      <c r="C239" s="7">
        <v>58</v>
      </c>
      <c r="D239" s="7">
        <v>2006</v>
      </c>
      <c r="E239" s="7">
        <f t="shared" si="22"/>
        <v>2</v>
      </c>
      <c r="F239" s="7"/>
      <c r="G239" s="7">
        <f t="shared" si="23"/>
        <v>60</v>
      </c>
      <c r="H239" s="21" t="s">
        <v>161</v>
      </c>
      <c r="I239" s="5">
        <v>0</v>
      </c>
      <c r="J239" s="7"/>
      <c r="K239" s="7"/>
      <c r="L239" s="7">
        <v>1</v>
      </c>
      <c r="M239" s="7">
        <v>2</v>
      </c>
      <c r="N239" s="232">
        <f>+E239-M239</f>
        <v>0</v>
      </c>
      <c r="O239" s="98"/>
      <c r="P239" s="98">
        <v>1</v>
      </c>
      <c r="Q239" s="98">
        <v>1</v>
      </c>
      <c r="R239" s="98"/>
      <c r="S239" s="98">
        <v>1</v>
      </c>
      <c r="T239" s="98"/>
      <c r="U239" s="98"/>
      <c r="V239" s="98"/>
      <c r="W239" s="125"/>
      <c r="X239" s="123"/>
      <c r="Y239" s="123"/>
      <c r="Z239" s="53"/>
      <c r="AA239" s="7"/>
      <c r="AB239" s="93"/>
      <c r="AC239" s="93"/>
      <c r="AD239" s="93"/>
      <c r="AE239" s="93"/>
      <c r="AF239" s="93"/>
      <c r="AG239" s="93"/>
      <c r="AH239" s="93"/>
      <c r="AI239" s="93"/>
      <c r="AN239" s="93"/>
      <c r="AO239" s="93"/>
      <c r="AP239" s="93"/>
    </row>
    <row r="240" spans="1:42" ht="12.75">
      <c r="A240" s="117">
        <v>233</v>
      </c>
      <c r="B240" s="210" t="s">
        <v>308</v>
      </c>
      <c r="C240" s="7">
        <v>55</v>
      </c>
      <c r="D240" s="7">
        <v>2006</v>
      </c>
      <c r="E240" s="7">
        <f t="shared" si="22"/>
        <v>2</v>
      </c>
      <c r="F240" s="10"/>
      <c r="G240" s="12">
        <f t="shared" si="23"/>
        <v>57</v>
      </c>
      <c r="H240" s="22"/>
      <c r="I240" s="5">
        <v>0</v>
      </c>
      <c r="J240" s="7"/>
      <c r="K240" s="7"/>
      <c r="L240" s="7"/>
      <c r="M240" s="7">
        <v>1</v>
      </c>
      <c r="N240" s="232">
        <f t="shared" si="19"/>
        <v>1</v>
      </c>
      <c r="O240" s="98">
        <v>1</v>
      </c>
      <c r="P240" s="98"/>
      <c r="Q240" s="98">
        <v>1</v>
      </c>
      <c r="R240" s="98"/>
      <c r="S240" s="98"/>
      <c r="T240" s="98"/>
      <c r="U240" s="98"/>
      <c r="V240" s="98"/>
      <c r="W240" s="98"/>
      <c r="X240" s="98"/>
      <c r="Y240" s="98"/>
      <c r="Z240" s="54"/>
      <c r="AA240" s="7"/>
      <c r="AB240" s="93"/>
      <c r="AC240" s="93"/>
      <c r="AD240" s="93"/>
      <c r="AE240" s="93"/>
      <c r="AF240" s="93"/>
      <c r="AG240" s="93"/>
      <c r="AH240" s="93"/>
      <c r="AI240" s="93"/>
      <c r="AN240" s="93"/>
      <c r="AO240" s="93"/>
      <c r="AP240" s="93"/>
    </row>
    <row r="241" spans="1:42" ht="12.75">
      <c r="A241" s="117">
        <v>234</v>
      </c>
      <c r="B241" s="281" t="s">
        <v>169</v>
      </c>
      <c r="C241" s="7">
        <v>81</v>
      </c>
      <c r="D241" s="7">
        <v>2006</v>
      </c>
      <c r="E241" s="7">
        <f t="shared" si="22"/>
        <v>2</v>
      </c>
      <c r="F241" s="7"/>
      <c r="G241" s="7">
        <f t="shared" si="23"/>
        <v>83</v>
      </c>
      <c r="H241" s="38"/>
      <c r="I241" s="5">
        <v>0</v>
      </c>
      <c r="J241" s="7"/>
      <c r="K241" s="7"/>
      <c r="L241" s="7"/>
      <c r="M241" s="7">
        <v>1</v>
      </c>
      <c r="N241" s="232">
        <f t="shared" si="19"/>
        <v>1</v>
      </c>
      <c r="O241" s="98">
        <v>1</v>
      </c>
      <c r="P241" s="98"/>
      <c r="Q241" s="98">
        <v>1</v>
      </c>
      <c r="R241" s="98"/>
      <c r="S241" s="123"/>
      <c r="T241" s="123"/>
      <c r="U241" s="123"/>
      <c r="V241" s="98"/>
      <c r="W241" s="123"/>
      <c r="X241" s="123"/>
      <c r="Y241" s="123"/>
      <c r="Z241" s="53"/>
      <c r="AA241" s="7"/>
      <c r="AB241" s="93"/>
      <c r="AC241" s="93"/>
      <c r="AD241" s="93"/>
      <c r="AE241" s="93"/>
      <c r="AF241" s="93"/>
      <c r="AG241" s="93"/>
      <c r="AH241" s="93"/>
      <c r="AI241" s="93"/>
      <c r="AN241" s="93"/>
      <c r="AO241" s="93"/>
      <c r="AP241" s="93"/>
    </row>
    <row r="242" spans="1:42" ht="12.75">
      <c r="A242" s="117">
        <v>235</v>
      </c>
      <c r="B242" s="69" t="s">
        <v>366</v>
      </c>
      <c r="C242" s="7">
        <v>68</v>
      </c>
      <c r="D242" s="7">
        <v>2006</v>
      </c>
      <c r="E242" s="7">
        <f t="shared" si="22"/>
        <v>2</v>
      </c>
      <c r="F242" s="10"/>
      <c r="G242" s="7">
        <f t="shared" si="23"/>
        <v>70</v>
      </c>
      <c r="H242" s="21"/>
      <c r="I242" s="5">
        <v>0</v>
      </c>
      <c r="J242" s="15"/>
      <c r="K242" s="15"/>
      <c r="L242" s="15"/>
      <c r="M242" s="7">
        <v>1</v>
      </c>
      <c r="N242" s="232">
        <f t="shared" si="19"/>
        <v>1</v>
      </c>
      <c r="O242" s="98">
        <v>1</v>
      </c>
      <c r="P242" s="98"/>
      <c r="Q242" s="98">
        <v>1</v>
      </c>
      <c r="R242" s="98"/>
      <c r="S242" s="98"/>
      <c r="T242" s="98"/>
      <c r="U242" s="98"/>
      <c r="V242" s="124"/>
      <c r="W242" s="125"/>
      <c r="X242" s="124"/>
      <c r="Y242" s="124"/>
      <c r="Z242" s="57"/>
      <c r="AA242" s="7"/>
      <c r="AB242" s="93"/>
      <c r="AC242" s="93"/>
      <c r="AD242" s="93"/>
      <c r="AE242" s="93"/>
      <c r="AF242" s="93"/>
      <c r="AG242" s="93"/>
      <c r="AH242" s="93"/>
      <c r="AI242" s="93"/>
      <c r="AN242" s="93"/>
      <c r="AO242" s="93"/>
      <c r="AP242" s="93"/>
    </row>
    <row r="243" spans="1:42" ht="12.75">
      <c r="A243" s="117">
        <v>236</v>
      </c>
      <c r="B243" s="281" t="s">
        <v>165</v>
      </c>
      <c r="C243" s="7">
        <v>48</v>
      </c>
      <c r="D243" s="7">
        <v>2006</v>
      </c>
      <c r="E243" s="7">
        <f t="shared" si="22"/>
        <v>2</v>
      </c>
      <c r="F243" s="7"/>
      <c r="G243" s="7">
        <f t="shared" si="23"/>
        <v>50</v>
      </c>
      <c r="H243" s="21"/>
      <c r="I243" s="5">
        <v>0</v>
      </c>
      <c r="J243" s="17"/>
      <c r="K243" s="7"/>
      <c r="L243" s="7"/>
      <c r="M243" s="7">
        <v>1</v>
      </c>
      <c r="N243" s="232">
        <f t="shared" si="19"/>
        <v>1</v>
      </c>
      <c r="O243" s="98"/>
      <c r="P243" s="98">
        <v>1</v>
      </c>
      <c r="Q243" s="98">
        <v>1</v>
      </c>
      <c r="R243" s="98"/>
      <c r="S243" s="98"/>
      <c r="T243" s="98">
        <v>1</v>
      </c>
      <c r="U243" s="98"/>
      <c r="V243" s="98"/>
      <c r="W243" s="123"/>
      <c r="X243" s="123"/>
      <c r="Y243" s="123">
        <v>1</v>
      </c>
      <c r="Z243" s="53">
        <v>1</v>
      </c>
      <c r="AA243" s="7"/>
      <c r="AB243" s="93"/>
      <c r="AC243" s="93"/>
      <c r="AD243" s="93"/>
      <c r="AE243" s="93"/>
      <c r="AF243" s="93"/>
      <c r="AG243" s="93"/>
      <c r="AH243" s="93"/>
      <c r="AI243" s="93"/>
      <c r="AN243" s="93"/>
      <c r="AO243" s="93"/>
      <c r="AP243" s="93"/>
    </row>
    <row r="244" spans="1:42" ht="12.75">
      <c r="A244" s="117">
        <v>237</v>
      </c>
      <c r="B244" s="281" t="s">
        <v>359</v>
      </c>
      <c r="C244" s="12">
        <v>57</v>
      </c>
      <c r="D244" s="7">
        <v>2006</v>
      </c>
      <c r="E244" s="7">
        <f>+$A$6-D244</f>
        <v>2</v>
      </c>
      <c r="G244" s="7">
        <f>+C244+$A$6-D244</f>
        <v>59</v>
      </c>
      <c r="I244" s="5">
        <v>0</v>
      </c>
      <c r="J244" s="7"/>
      <c r="K244" s="7"/>
      <c r="L244" s="7"/>
      <c r="M244" s="243">
        <v>2</v>
      </c>
      <c r="N244" s="232">
        <f t="shared" si="19"/>
        <v>0</v>
      </c>
      <c r="O244" s="98">
        <v>1</v>
      </c>
      <c r="P244" s="98"/>
      <c r="Q244" s="98">
        <v>1</v>
      </c>
      <c r="R244" s="98"/>
      <c r="S244" s="123">
        <v>1</v>
      </c>
      <c r="T244" s="123"/>
      <c r="U244" s="123"/>
      <c r="V244" s="98"/>
      <c r="W244" s="125">
        <v>1</v>
      </c>
      <c r="X244" s="123"/>
      <c r="Y244" s="123"/>
      <c r="Z244" s="53"/>
      <c r="AA244" s="7"/>
      <c r="AB244" s="93"/>
      <c r="AC244" s="93"/>
      <c r="AD244" s="93"/>
      <c r="AE244" s="93"/>
      <c r="AF244" s="93"/>
      <c r="AG244" s="93"/>
      <c r="AH244" s="93"/>
      <c r="AI244" s="93"/>
      <c r="AN244" s="93"/>
      <c r="AO244" s="93"/>
      <c r="AP244" s="93"/>
    </row>
    <row r="245" spans="1:42" ht="12.75">
      <c r="A245" s="117">
        <v>238</v>
      </c>
      <c r="B245" s="210" t="s">
        <v>324</v>
      </c>
      <c r="C245" s="7">
        <v>52</v>
      </c>
      <c r="D245" s="7">
        <v>2006</v>
      </c>
      <c r="E245" s="7">
        <f t="shared" si="22"/>
        <v>2</v>
      </c>
      <c r="F245" s="10"/>
      <c r="G245" s="12">
        <f t="shared" si="23"/>
        <v>54</v>
      </c>
      <c r="H245" s="22"/>
      <c r="I245" s="5">
        <v>0</v>
      </c>
      <c r="J245" s="7"/>
      <c r="K245" s="7"/>
      <c r="L245" s="7"/>
      <c r="M245" s="7">
        <v>1</v>
      </c>
      <c r="N245" s="232">
        <f t="shared" si="19"/>
        <v>1</v>
      </c>
      <c r="O245" s="98"/>
      <c r="P245" s="98">
        <v>1</v>
      </c>
      <c r="Q245" s="98">
        <v>1</v>
      </c>
      <c r="R245" s="98"/>
      <c r="S245" s="98"/>
      <c r="T245" s="98"/>
      <c r="U245" s="98"/>
      <c r="V245" s="98"/>
      <c r="W245" s="98"/>
      <c r="X245" s="98"/>
      <c r="Y245" s="54"/>
      <c r="Z245" s="54"/>
      <c r="AA245" s="7"/>
      <c r="AB245" s="93"/>
      <c r="AC245" s="217"/>
      <c r="AD245" s="93"/>
      <c r="AE245" s="93"/>
      <c r="AF245" s="93"/>
      <c r="AG245" s="93"/>
      <c r="AH245" s="93"/>
      <c r="AI245" s="93"/>
      <c r="AN245" s="93"/>
      <c r="AO245" s="93"/>
      <c r="AP245" s="93"/>
    </row>
    <row r="246" spans="1:42" ht="12.75">
      <c r="A246" s="117">
        <v>239</v>
      </c>
      <c r="B246" s="210" t="s">
        <v>405</v>
      </c>
      <c r="C246" s="7">
        <v>62</v>
      </c>
      <c r="D246" s="7">
        <v>2006</v>
      </c>
      <c r="E246" s="7">
        <f t="shared" si="22"/>
        <v>2</v>
      </c>
      <c r="F246" s="7"/>
      <c r="G246" s="12">
        <f>+C246+$A$6-D246</f>
        <v>64</v>
      </c>
      <c r="H246" s="22"/>
      <c r="I246" s="5">
        <v>0</v>
      </c>
      <c r="J246" s="7"/>
      <c r="K246" s="7"/>
      <c r="L246" s="7"/>
      <c r="M246" s="7">
        <v>1</v>
      </c>
      <c r="N246" s="232">
        <f t="shared" si="19"/>
        <v>1</v>
      </c>
      <c r="O246" s="98"/>
      <c r="P246" s="98">
        <v>1</v>
      </c>
      <c r="Q246" s="98">
        <v>1</v>
      </c>
      <c r="R246" s="98"/>
      <c r="S246" s="98"/>
      <c r="T246" s="98"/>
      <c r="U246" s="98"/>
      <c r="V246" s="98"/>
      <c r="W246" s="98"/>
      <c r="X246" s="98"/>
      <c r="Y246" s="54"/>
      <c r="Z246" s="54"/>
      <c r="AA246" s="7"/>
      <c r="AB246" s="93"/>
      <c r="AC246" s="217"/>
      <c r="AD246" s="93"/>
      <c r="AE246" s="93"/>
      <c r="AF246" s="93"/>
      <c r="AG246" s="93"/>
      <c r="AH246" s="93"/>
      <c r="AI246" s="93"/>
      <c r="AN246" s="93"/>
      <c r="AO246" s="93"/>
      <c r="AP246" s="93"/>
    </row>
    <row r="247" spans="1:42" ht="12.75">
      <c r="A247" s="117">
        <v>240</v>
      </c>
      <c r="B247" s="324" t="s">
        <v>346</v>
      </c>
      <c r="C247" s="7">
        <v>59</v>
      </c>
      <c r="D247" s="7">
        <v>2006</v>
      </c>
      <c r="E247" s="7">
        <f t="shared" si="22"/>
        <v>2</v>
      </c>
      <c r="F247" s="10"/>
      <c r="G247" s="12">
        <f t="shared" si="23"/>
        <v>61</v>
      </c>
      <c r="H247" s="22"/>
      <c r="I247" s="5">
        <v>0</v>
      </c>
      <c r="J247" s="7"/>
      <c r="K247" s="7"/>
      <c r="L247" s="7">
        <v>1</v>
      </c>
      <c r="M247" s="7">
        <v>2</v>
      </c>
      <c r="N247" s="232">
        <f>+E247-M247</f>
        <v>0</v>
      </c>
      <c r="O247" s="98"/>
      <c r="P247" s="98">
        <v>1</v>
      </c>
      <c r="Q247" s="98">
        <v>1</v>
      </c>
      <c r="R247" s="98"/>
      <c r="S247" s="98"/>
      <c r="T247" s="98"/>
      <c r="U247" s="98"/>
      <c r="V247" s="98"/>
      <c r="W247" s="98"/>
      <c r="X247" s="98"/>
      <c r="Y247" s="54"/>
      <c r="Z247" s="54"/>
      <c r="AA247" s="7"/>
      <c r="AB247" s="93"/>
      <c r="AC247" s="93"/>
      <c r="AD247" s="93"/>
      <c r="AE247" s="93"/>
      <c r="AF247" s="93"/>
      <c r="AG247" s="93"/>
      <c r="AH247" s="93"/>
      <c r="AI247" s="93"/>
      <c r="AN247" s="93"/>
      <c r="AO247" s="93"/>
      <c r="AP247" s="93"/>
    </row>
    <row r="248" spans="1:42" ht="12.75">
      <c r="A248" s="117">
        <v>241</v>
      </c>
      <c r="B248" s="40" t="s">
        <v>234</v>
      </c>
      <c r="C248" s="7">
        <v>57</v>
      </c>
      <c r="D248" s="7">
        <v>2006</v>
      </c>
      <c r="E248" s="7">
        <f t="shared" si="22"/>
        <v>2</v>
      </c>
      <c r="F248" s="7"/>
      <c r="G248" s="7">
        <f t="shared" si="23"/>
        <v>59</v>
      </c>
      <c r="H248" s="21"/>
      <c r="I248" s="5">
        <v>0</v>
      </c>
      <c r="J248" s="7"/>
      <c r="K248" s="7"/>
      <c r="L248" s="7"/>
      <c r="M248" s="7">
        <v>1</v>
      </c>
      <c r="N248" s="232">
        <f t="shared" si="19"/>
        <v>1</v>
      </c>
      <c r="O248" s="99"/>
      <c r="P248" s="99"/>
      <c r="Q248" s="99">
        <v>1</v>
      </c>
      <c r="R248" s="99">
        <v>1</v>
      </c>
      <c r="S248" s="99"/>
      <c r="T248" s="99"/>
      <c r="U248" s="99"/>
      <c r="V248" s="99"/>
      <c r="W248" s="126"/>
      <c r="X248" s="78"/>
      <c r="Y248" s="118"/>
      <c r="Z248" s="118"/>
      <c r="AA248" s="7"/>
      <c r="AB248" s="93"/>
      <c r="AC248" s="93"/>
      <c r="AD248" s="93"/>
      <c r="AE248" s="93"/>
      <c r="AF248" s="93"/>
      <c r="AG248" s="93"/>
      <c r="AH248" s="93"/>
      <c r="AI248" s="93"/>
      <c r="AN248" s="93"/>
      <c r="AO248" s="93"/>
      <c r="AP248" s="93"/>
    </row>
    <row r="249" spans="1:42" ht="12.75">
      <c r="A249" s="117">
        <v>242</v>
      </c>
      <c r="B249" s="325" t="s">
        <v>167</v>
      </c>
      <c r="C249" s="7">
        <v>59</v>
      </c>
      <c r="D249" s="7">
        <v>2006</v>
      </c>
      <c r="E249" s="7">
        <f t="shared" si="22"/>
        <v>2</v>
      </c>
      <c r="F249" s="10"/>
      <c r="G249" s="7">
        <f t="shared" si="23"/>
        <v>61</v>
      </c>
      <c r="H249" s="21"/>
      <c r="I249" s="5">
        <v>0</v>
      </c>
      <c r="J249" s="7"/>
      <c r="K249" s="7"/>
      <c r="L249" s="7">
        <v>1</v>
      </c>
      <c r="M249" s="7">
        <v>2</v>
      </c>
      <c r="N249" s="232">
        <f t="shared" si="19"/>
        <v>0</v>
      </c>
      <c r="O249" s="98">
        <v>1</v>
      </c>
      <c r="P249" s="98"/>
      <c r="Q249" s="98">
        <v>1</v>
      </c>
      <c r="R249" s="98"/>
      <c r="S249" s="98"/>
      <c r="T249" s="98"/>
      <c r="U249" s="98"/>
      <c r="V249" s="98"/>
      <c r="W249" s="123"/>
      <c r="X249" s="123"/>
      <c r="Y249" s="123"/>
      <c r="Z249" s="53"/>
      <c r="AA249" s="7"/>
      <c r="AB249" s="93"/>
      <c r="AC249" s="93"/>
      <c r="AD249" s="93"/>
      <c r="AE249" s="93"/>
      <c r="AF249" s="93"/>
      <c r="AG249" s="93"/>
      <c r="AH249" s="93"/>
      <c r="AI249" s="93"/>
      <c r="AN249" s="93"/>
      <c r="AO249" s="93"/>
      <c r="AP249" s="93"/>
    </row>
    <row r="250" spans="1:42" ht="12.75">
      <c r="A250" s="117">
        <v>243</v>
      </c>
      <c r="B250" s="281" t="s">
        <v>412</v>
      </c>
      <c r="C250" s="7">
        <v>69</v>
      </c>
      <c r="D250" s="7">
        <v>2006</v>
      </c>
      <c r="E250" s="7">
        <f t="shared" si="22"/>
        <v>2</v>
      </c>
      <c r="F250" s="7"/>
      <c r="G250" s="7">
        <f t="shared" si="23"/>
        <v>71</v>
      </c>
      <c r="H250" s="21"/>
      <c r="I250" s="5">
        <v>0</v>
      </c>
      <c r="J250" s="7"/>
      <c r="K250" s="7"/>
      <c r="L250" s="7"/>
      <c r="M250" s="243">
        <v>1</v>
      </c>
      <c r="N250" s="232">
        <f t="shared" si="19"/>
        <v>1</v>
      </c>
      <c r="O250" s="99">
        <v>1</v>
      </c>
      <c r="P250" s="99"/>
      <c r="Q250" s="99">
        <v>1</v>
      </c>
      <c r="R250" s="99"/>
      <c r="S250" s="99">
        <v>1</v>
      </c>
      <c r="T250" s="99"/>
      <c r="U250" s="99"/>
      <c r="V250" s="99"/>
      <c r="W250" s="78"/>
      <c r="X250" s="78"/>
      <c r="Y250" s="78"/>
      <c r="Z250" s="118"/>
      <c r="AA250" s="7"/>
      <c r="AB250" s="93"/>
      <c r="AC250" s="93"/>
      <c r="AD250" s="93"/>
      <c r="AE250" s="93"/>
      <c r="AF250" s="93"/>
      <c r="AG250" s="93"/>
      <c r="AH250" s="93"/>
      <c r="AI250" s="93"/>
      <c r="AN250" s="93"/>
      <c r="AO250" s="93"/>
      <c r="AP250" s="93"/>
    </row>
    <row r="251" spans="1:42" ht="12.75">
      <c r="A251" s="117">
        <v>244</v>
      </c>
      <c r="B251" s="14" t="s">
        <v>436</v>
      </c>
      <c r="C251" s="17">
        <v>65</v>
      </c>
      <c r="D251" s="17">
        <v>2006</v>
      </c>
      <c r="E251" s="7">
        <f t="shared" si="22"/>
        <v>2</v>
      </c>
      <c r="F251" s="10"/>
      <c r="G251" s="7">
        <f t="shared" si="23"/>
        <v>67</v>
      </c>
      <c r="H251" s="25"/>
      <c r="I251" s="19">
        <v>0</v>
      </c>
      <c r="J251" s="17"/>
      <c r="K251" s="7"/>
      <c r="L251" s="7">
        <v>1</v>
      </c>
      <c r="M251" s="1">
        <v>2</v>
      </c>
      <c r="N251" s="232">
        <f t="shared" si="19"/>
        <v>0</v>
      </c>
      <c r="O251" s="99">
        <v>1</v>
      </c>
      <c r="P251" s="99"/>
      <c r="Q251" s="99">
        <v>1</v>
      </c>
      <c r="R251" s="99"/>
      <c r="S251" s="99"/>
      <c r="T251" s="99"/>
      <c r="U251" s="99"/>
      <c r="V251" s="99"/>
      <c r="W251" s="78"/>
      <c r="X251" s="78"/>
      <c r="Y251" s="78">
        <v>1</v>
      </c>
      <c r="Z251" s="118"/>
      <c r="AA251" s="17"/>
      <c r="AB251" s="93"/>
      <c r="AC251" s="93"/>
      <c r="AD251" s="93"/>
      <c r="AE251" s="93"/>
      <c r="AF251" s="93"/>
      <c r="AG251" s="93"/>
      <c r="AH251" s="93"/>
      <c r="AI251" s="93"/>
      <c r="AN251" s="93"/>
      <c r="AO251" s="93"/>
      <c r="AP251" s="93"/>
    </row>
    <row r="252" spans="1:42" ht="12.75">
      <c r="A252" s="117">
        <v>245</v>
      </c>
      <c r="B252" s="210" t="s">
        <v>305</v>
      </c>
      <c r="C252" s="7">
        <v>50</v>
      </c>
      <c r="D252" s="7">
        <v>2006</v>
      </c>
      <c r="E252" s="7">
        <f t="shared" si="22"/>
        <v>2</v>
      </c>
      <c r="F252" s="7"/>
      <c r="G252" s="12">
        <f t="shared" si="23"/>
        <v>52</v>
      </c>
      <c r="H252" s="22"/>
      <c r="I252" s="5">
        <v>0</v>
      </c>
      <c r="J252" s="7"/>
      <c r="K252" s="7"/>
      <c r="L252" s="7"/>
      <c r="M252" s="7">
        <v>1</v>
      </c>
      <c r="N252" s="232">
        <f t="shared" si="19"/>
        <v>1</v>
      </c>
      <c r="O252" s="99">
        <v>1</v>
      </c>
      <c r="P252" s="99"/>
      <c r="Q252" s="99">
        <v>1</v>
      </c>
      <c r="R252" s="99"/>
      <c r="S252" s="99"/>
      <c r="T252" s="99">
        <v>1</v>
      </c>
      <c r="U252" s="99"/>
      <c r="V252" s="99"/>
      <c r="W252" s="99"/>
      <c r="X252" s="99"/>
      <c r="Y252" s="99"/>
      <c r="Z252" s="100"/>
      <c r="AA252" s="7"/>
      <c r="AB252" s="93"/>
      <c r="AC252" s="93"/>
      <c r="AD252" s="93"/>
      <c r="AE252" s="93"/>
      <c r="AF252" s="93"/>
      <c r="AG252" s="93"/>
      <c r="AH252" s="93"/>
      <c r="AI252" s="93"/>
      <c r="AN252" s="93"/>
      <c r="AO252" s="93"/>
      <c r="AP252" s="93"/>
    </row>
    <row r="253" spans="1:42" ht="12.75">
      <c r="A253" s="117">
        <v>246</v>
      </c>
      <c r="B253" s="68" t="s">
        <v>163</v>
      </c>
      <c r="C253" s="12">
        <v>44</v>
      </c>
      <c r="D253" s="12">
        <v>2006</v>
      </c>
      <c r="E253" s="12">
        <f t="shared" si="22"/>
        <v>2</v>
      </c>
      <c r="F253" s="10"/>
      <c r="G253" s="12">
        <f t="shared" si="23"/>
        <v>46</v>
      </c>
      <c r="H253" s="23"/>
      <c r="I253" s="63">
        <v>0</v>
      </c>
      <c r="J253" s="12"/>
      <c r="K253" s="17"/>
      <c r="L253" s="12"/>
      <c r="M253" s="12">
        <v>1</v>
      </c>
      <c r="N253" s="232">
        <f t="shared" si="19"/>
        <v>1</v>
      </c>
      <c r="O253" s="122"/>
      <c r="P253" s="122">
        <v>1</v>
      </c>
      <c r="Q253" s="122">
        <v>1</v>
      </c>
      <c r="R253" s="122"/>
      <c r="S253" s="122"/>
      <c r="T253" s="122">
        <v>1</v>
      </c>
      <c r="U253" s="122"/>
      <c r="V253" s="126"/>
      <c r="W253" s="126">
        <v>1</v>
      </c>
      <c r="X253" s="78"/>
      <c r="Y253" s="78"/>
      <c r="Z253" s="118"/>
      <c r="AA253" s="12"/>
      <c r="AB253" s="93"/>
      <c r="AC253" s="93"/>
      <c r="AD253" s="93"/>
      <c r="AE253" s="93"/>
      <c r="AF253" s="93"/>
      <c r="AG253" s="93"/>
      <c r="AH253" s="93"/>
      <c r="AI253" s="93"/>
      <c r="AN253" s="93"/>
      <c r="AO253" s="93"/>
      <c r="AP253" s="93"/>
    </row>
    <row r="254" spans="1:42" ht="12.75">
      <c r="A254" s="117">
        <v>247</v>
      </c>
      <c r="B254" s="324" t="s">
        <v>302</v>
      </c>
      <c r="C254" s="7">
        <v>62</v>
      </c>
      <c r="D254" s="7">
        <v>2006</v>
      </c>
      <c r="E254" s="7">
        <f t="shared" si="22"/>
        <v>2</v>
      </c>
      <c r="F254" s="7"/>
      <c r="G254" s="12">
        <f t="shared" si="23"/>
        <v>64</v>
      </c>
      <c r="H254" s="22"/>
      <c r="I254" s="5">
        <v>0</v>
      </c>
      <c r="J254" s="7"/>
      <c r="K254" s="7"/>
      <c r="L254" s="7"/>
      <c r="M254" s="7">
        <v>1</v>
      </c>
      <c r="N254" s="232">
        <f t="shared" si="19"/>
        <v>1</v>
      </c>
      <c r="O254" s="99">
        <v>1</v>
      </c>
      <c r="P254" s="99"/>
      <c r="Q254" s="99">
        <v>1</v>
      </c>
      <c r="R254" s="99"/>
      <c r="S254" s="99"/>
      <c r="T254" s="99"/>
      <c r="U254" s="99"/>
      <c r="V254" s="99"/>
      <c r="W254" s="99"/>
      <c r="X254" s="99"/>
      <c r="Y254" s="99"/>
      <c r="Z254" s="100"/>
      <c r="AA254" s="7"/>
      <c r="AB254" s="93"/>
      <c r="AC254" s="93"/>
      <c r="AD254" s="93"/>
      <c r="AE254" s="93"/>
      <c r="AF254" s="93"/>
      <c r="AG254" s="93"/>
      <c r="AH254" s="93"/>
      <c r="AI254" s="93"/>
      <c r="AN254" s="93"/>
      <c r="AO254" s="93"/>
      <c r="AP254" s="93"/>
    </row>
    <row r="255" spans="1:42" ht="12.75">
      <c r="A255" s="117">
        <v>248</v>
      </c>
      <c r="B255" s="210" t="s">
        <v>321</v>
      </c>
      <c r="C255" s="7">
        <v>55</v>
      </c>
      <c r="D255" s="7">
        <v>2006</v>
      </c>
      <c r="E255" s="7">
        <f t="shared" si="22"/>
        <v>2</v>
      </c>
      <c r="F255" s="10"/>
      <c r="G255" s="12">
        <f t="shared" si="23"/>
        <v>57</v>
      </c>
      <c r="H255" s="22"/>
      <c r="I255" s="5">
        <v>0</v>
      </c>
      <c r="J255" s="7"/>
      <c r="K255" s="7"/>
      <c r="L255" s="7"/>
      <c r="M255" s="7">
        <v>1</v>
      </c>
      <c r="N255" s="232">
        <f t="shared" si="19"/>
        <v>1</v>
      </c>
      <c r="O255" s="99"/>
      <c r="P255" s="99">
        <v>1</v>
      </c>
      <c r="Q255" s="99">
        <v>1</v>
      </c>
      <c r="R255" s="99"/>
      <c r="S255" s="99"/>
      <c r="T255" s="99"/>
      <c r="U255" s="99"/>
      <c r="V255" s="99"/>
      <c r="W255" s="99"/>
      <c r="X255" s="99"/>
      <c r="Y255" s="99"/>
      <c r="Z255" s="100"/>
      <c r="AA255" s="7"/>
      <c r="AB255" s="93"/>
      <c r="AC255" s="93"/>
      <c r="AD255" s="93"/>
      <c r="AE255" s="93"/>
      <c r="AF255" s="93"/>
      <c r="AG255" s="93"/>
      <c r="AH255" s="93"/>
      <c r="AI255" s="93"/>
      <c r="AN255" s="93"/>
      <c r="AO255" s="93"/>
      <c r="AP255" s="93"/>
    </row>
    <row r="256" spans="1:42" ht="12.75">
      <c r="A256" s="117">
        <v>249</v>
      </c>
      <c r="B256" s="68" t="s">
        <v>371</v>
      </c>
      <c r="C256" s="7">
        <v>37</v>
      </c>
      <c r="D256" s="7">
        <v>2006</v>
      </c>
      <c r="E256" s="7">
        <f t="shared" si="22"/>
        <v>2</v>
      </c>
      <c r="F256" s="7"/>
      <c r="G256" s="12">
        <f t="shared" si="23"/>
        <v>39</v>
      </c>
      <c r="H256" s="22"/>
      <c r="I256" s="5">
        <v>0</v>
      </c>
      <c r="J256" s="7"/>
      <c r="K256" s="7"/>
      <c r="L256" s="7"/>
      <c r="M256" s="7">
        <v>1</v>
      </c>
      <c r="N256" s="232">
        <f t="shared" si="19"/>
        <v>1</v>
      </c>
      <c r="O256" s="99"/>
      <c r="P256" s="99">
        <v>1</v>
      </c>
      <c r="Q256" s="99"/>
      <c r="R256" s="99"/>
      <c r="S256" s="99"/>
      <c r="T256" s="99">
        <v>1</v>
      </c>
      <c r="U256" s="99"/>
      <c r="V256" s="99"/>
      <c r="W256" s="99"/>
      <c r="X256" s="99"/>
      <c r="Y256" s="99"/>
      <c r="Z256" s="100"/>
      <c r="AA256" s="7"/>
      <c r="AB256" s="93"/>
      <c r="AC256" s="93"/>
      <c r="AD256" s="93"/>
      <c r="AE256" s="93"/>
      <c r="AF256" s="93"/>
      <c r="AG256" s="93"/>
      <c r="AH256" s="93"/>
      <c r="AI256" s="93"/>
      <c r="AN256" s="93"/>
      <c r="AO256" s="93"/>
      <c r="AP256" s="93"/>
    </row>
    <row r="257" spans="1:42" ht="12.75">
      <c r="A257" s="117">
        <v>250</v>
      </c>
      <c r="B257" s="210" t="s">
        <v>322</v>
      </c>
      <c r="C257" s="7">
        <v>60</v>
      </c>
      <c r="D257" s="7">
        <v>2006</v>
      </c>
      <c r="E257" s="7">
        <f t="shared" si="22"/>
        <v>2</v>
      </c>
      <c r="F257" s="10"/>
      <c r="G257" s="12">
        <f t="shared" si="23"/>
        <v>62</v>
      </c>
      <c r="H257" s="22"/>
      <c r="I257" s="5">
        <v>0</v>
      </c>
      <c r="J257" s="7"/>
      <c r="K257" s="7"/>
      <c r="L257" s="7"/>
      <c r="M257" s="7">
        <v>1</v>
      </c>
      <c r="N257" s="232">
        <f t="shared" si="19"/>
        <v>1</v>
      </c>
      <c r="O257" s="99"/>
      <c r="P257" s="99"/>
      <c r="Q257" s="99"/>
      <c r="R257" s="99"/>
      <c r="S257" s="99"/>
      <c r="T257" s="99"/>
      <c r="U257" s="99"/>
      <c r="V257" s="99"/>
      <c r="W257" s="99"/>
      <c r="X257" s="99"/>
      <c r="Y257" s="99"/>
      <c r="Z257" s="100"/>
      <c r="AA257" s="7"/>
      <c r="AB257" s="93"/>
      <c r="AC257" s="93"/>
      <c r="AD257" s="93"/>
      <c r="AE257" s="93"/>
      <c r="AF257" s="93"/>
      <c r="AG257" s="93"/>
      <c r="AH257" s="93"/>
      <c r="AI257" s="93"/>
      <c r="AN257" s="93"/>
      <c r="AO257" s="93"/>
      <c r="AP257" s="93"/>
    </row>
    <row r="258" spans="1:42" ht="12.75">
      <c r="A258" s="117">
        <v>251</v>
      </c>
      <c r="B258" s="210" t="s">
        <v>282</v>
      </c>
      <c r="C258" s="7">
        <v>68</v>
      </c>
      <c r="D258" s="7">
        <v>2006</v>
      </c>
      <c r="E258" s="7">
        <f t="shared" si="22"/>
        <v>2</v>
      </c>
      <c r="F258" s="7"/>
      <c r="G258" s="12">
        <f t="shared" si="23"/>
        <v>70</v>
      </c>
      <c r="H258" s="22"/>
      <c r="I258" s="5">
        <v>0</v>
      </c>
      <c r="J258" s="7"/>
      <c r="K258" s="7"/>
      <c r="L258" s="7"/>
      <c r="M258" s="7">
        <v>1</v>
      </c>
      <c r="N258" s="232">
        <f t="shared" si="19"/>
        <v>1</v>
      </c>
      <c r="O258" s="99"/>
      <c r="P258" s="99"/>
      <c r="Q258" s="99">
        <v>1</v>
      </c>
      <c r="R258" s="99">
        <v>1</v>
      </c>
      <c r="S258" s="99"/>
      <c r="T258" s="99"/>
      <c r="U258" s="99"/>
      <c r="V258" s="99">
        <v>1</v>
      </c>
      <c r="W258" s="99"/>
      <c r="X258" s="99"/>
      <c r="Y258" s="99"/>
      <c r="Z258" s="100"/>
      <c r="AA258" s="7"/>
      <c r="AB258" s="93"/>
      <c r="AC258" s="93"/>
      <c r="AD258" s="93"/>
      <c r="AE258" s="93"/>
      <c r="AF258" s="93"/>
      <c r="AG258" s="93"/>
      <c r="AH258" s="93"/>
      <c r="AI258" s="93"/>
      <c r="AN258" s="93"/>
      <c r="AO258" s="93"/>
      <c r="AP258" s="93"/>
    </row>
    <row r="259" spans="1:42" ht="12.75">
      <c r="A259" s="117">
        <v>252</v>
      </c>
      <c r="B259" s="281" t="s">
        <v>160</v>
      </c>
      <c r="C259" s="7">
        <v>64</v>
      </c>
      <c r="D259" s="7">
        <v>2006</v>
      </c>
      <c r="E259" s="7">
        <f t="shared" si="22"/>
        <v>2</v>
      </c>
      <c r="F259" s="10"/>
      <c r="G259" s="7">
        <f t="shared" si="23"/>
        <v>66</v>
      </c>
      <c r="H259" s="21" t="s">
        <v>161</v>
      </c>
      <c r="I259" s="5">
        <v>0</v>
      </c>
      <c r="J259" s="7"/>
      <c r="K259" s="7"/>
      <c r="L259" s="7"/>
      <c r="M259" s="7">
        <v>1</v>
      </c>
      <c r="N259" s="232">
        <f t="shared" si="19"/>
        <v>1</v>
      </c>
      <c r="O259" s="98">
        <v>1</v>
      </c>
      <c r="P259" s="98">
        <v>1</v>
      </c>
      <c r="Q259" s="98">
        <v>1</v>
      </c>
      <c r="R259" s="98" t="s">
        <v>161</v>
      </c>
      <c r="S259" s="123" t="s">
        <v>161</v>
      </c>
      <c r="T259" s="123" t="s">
        <v>161</v>
      </c>
      <c r="U259" s="123" t="s">
        <v>161</v>
      </c>
      <c r="V259" s="196"/>
      <c r="W259" s="125"/>
      <c r="X259" s="123"/>
      <c r="Y259" s="123"/>
      <c r="Z259" s="53"/>
      <c r="AA259" s="7"/>
      <c r="AB259" s="93"/>
      <c r="AC259" s="93"/>
      <c r="AD259" s="93"/>
      <c r="AE259" s="93"/>
      <c r="AF259" s="93"/>
      <c r="AG259" s="93"/>
      <c r="AH259" s="93"/>
      <c r="AI259" s="93"/>
      <c r="AN259" s="93"/>
      <c r="AO259" s="93"/>
      <c r="AP259" s="93"/>
    </row>
    <row r="260" spans="1:42" ht="12.75">
      <c r="A260" s="117">
        <v>253</v>
      </c>
      <c r="B260" s="324" t="s">
        <v>170</v>
      </c>
      <c r="C260" s="12">
        <v>68</v>
      </c>
      <c r="D260" s="12">
        <v>2006</v>
      </c>
      <c r="E260" s="12">
        <f t="shared" si="22"/>
        <v>2</v>
      </c>
      <c r="F260" s="7"/>
      <c r="G260" s="12">
        <f t="shared" si="23"/>
        <v>70</v>
      </c>
      <c r="I260" s="63">
        <v>0</v>
      </c>
      <c r="J260" s="17"/>
      <c r="K260" s="12"/>
      <c r="L260" s="12">
        <v>1</v>
      </c>
      <c r="M260" s="12">
        <v>2</v>
      </c>
      <c r="N260" s="232">
        <f t="shared" si="19"/>
        <v>0</v>
      </c>
      <c r="O260" s="121">
        <v>1</v>
      </c>
      <c r="P260" s="121"/>
      <c r="Q260" s="121">
        <v>1</v>
      </c>
      <c r="R260" s="121">
        <v>1</v>
      </c>
      <c r="S260" s="121"/>
      <c r="T260" s="121"/>
      <c r="U260" s="121"/>
      <c r="V260" s="125"/>
      <c r="W260" s="123"/>
      <c r="X260" s="123"/>
      <c r="Y260" s="123"/>
      <c r="Z260" s="53"/>
      <c r="AA260" s="12"/>
      <c r="AB260" s="93"/>
      <c r="AC260" s="93"/>
      <c r="AD260" s="93"/>
      <c r="AE260" s="93"/>
      <c r="AF260" s="93"/>
      <c r="AG260" s="93"/>
      <c r="AH260" s="93"/>
      <c r="AI260" s="93"/>
      <c r="AN260" s="93"/>
      <c r="AO260" s="93"/>
      <c r="AP260" s="93"/>
    </row>
    <row r="261" spans="1:42" ht="12.75">
      <c r="A261" s="117">
        <v>254</v>
      </c>
      <c r="B261" s="281" t="s">
        <v>345</v>
      </c>
      <c r="C261" s="12">
        <v>51</v>
      </c>
      <c r="D261" s="7">
        <v>2006</v>
      </c>
      <c r="E261" s="7">
        <f t="shared" si="22"/>
        <v>2</v>
      </c>
      <c r="F261" s="7">
        <v>29</v>
      </c>
      <c r="G261" s="7">
        <f t="shared" si="23"/>
        <v>53</v>
      </c>
      <c r="H261" s="21">
        <f>AVERAGE(C232:C261)</f>
        <v>59.333333333333336</v>
      </c>
      <c r="I261" s="5">
        <v>0</v>
      </c>
      <c r="J261" s="7"/>
      <c r="K261" s="7"/>
      <c r="L261" s="7"/>
      <c r="M261" s="7">
        <v>1</v>
      </c>
      <c r="N261" s="232">
        <f t="shared" si="19"/>
        <v>1</v>
      </c>
      <c r="O261" s="98"/>
      <c r="P261" s="98">
        <v>1</v>
      </c>
      <c r="Q261" s="98">
        <v>1</v>
      </c>
      <c r="R261" s="98"/>
      <c r="S261" s="123"/>
      <c r="T261" s="123"/>
      <c r="U261" s="123"/>
      <c r="V261" s="98"/>
      <c r="W261" s="125"/>
      <c r="X261" s="123"/>
      <c r="Y261" s="123"/>
      <c r="Z261" s="53"/>
      <c r="AA261" s="7"/>
      <c r="AB261" s="93"/>
      <c r="AC261" s="217"/>
      <c r="AD261" s="93"/>
      <c r="AE261" s="93"/>
      <c r="AF261" s="93"/>
      <c r="AG261" s="93"/>
      <c r="AH261" s="93"/>
      <c r="AI261" s="93"/>
      <c r="AN261" s="93"/>
      <c r="AO261" s="93"/>
      <c r="AP261" s="93"/>
    </row>
    <row r="262" spans="1:42" ht="12.75">
      <c r="A262" s="117">
        <v>255</v>
      </c>
      <c r="B262" s="40" t="s">
        <v>418</v>
      </c>
      <c r="C262" s="28">
        <v>55</v>
      </c>
      <c r="D262" s="7">
        <v>2007</v>
      </c>
      <c r="E262" s="7">
        <f aca="true" t="shared" si="24" ref="E262:E290">+$A$6-D262</f>
        <v>1</v>
      </c>
      <c r="F262" s="7"/>
      <c r="G262" s="28">
        <f>+C262+$A$6-D262</f>
        <v>56</v>
      </c>
      <c r="H262" s="21"/>
      <c r="I262" s="5">
        <v>0</v>
      </c>
      <c r="J262" s="7"/>
      <c r="K262" s="7"/>
      <c r="L262" s="7"/>
      <c r="M262" s="7">
        <v>1</v>
      </c>
      <c r="N262" s="232">
        <f t="shared" si="19"/>
        <v>0</v>
      </c>
      <c r="O262" s="98"/>
      <c r="P262" s="98"/>
      <c r="Q262" s="98">
        <v>1</v>
      </c>
      <c r="R262" s="98">
        <v>1</v>
      </c>
      <c r="S262" s="123"/>
      <c r="T262" s="123"/>
      <c r="U262" s="123"/>
      <c r="V262" s="98"/>
      <c r="W262" s="125"/>
      <c r="X262" s="123"/>
      <c r="Y262" s="123"/>
      <c r="Z262" s="53"/>
      <c r="AA262" s="7"/>
      <c r="AB262" s="93"/>
      <c r="AC262" s="217"/>
      <c r="AD262" s="93"/>
      <c r="AE262" s="93"/>
      <c r="AF262" s="93"/>
      <c r="AG262" s="93"/>
      <c r="AH262" s="93"/>
      <c r="AI262" s="93"/>
      <c r="AN262" s="93"/>
      <c r="AO262" s="93"/>
      <c r="AP262" s="93"/>
    </row>
    <row r="263" spans="1:42" ht="12.75">
      <c r="A263" s="117">
        <v>256</v>
      </c>
      <c r="B263" s="281" t="s">
        <v>416</v>
      </c>
      <c r="C263" s="7">
        <v>65</v>
      </c>
      <c r="D263" s="7">
        <v>2007</v>
      </c>
      <c r="E263" s="7">
        <f t="shared" si="24"/>
        <v>1</v>
      </c>
      <c r="F263" s="7"/>
      <c r="G263" s="7">
        <f>+C263+$A$6-D263</f>
        <v>66</v>
      </c>
      <c r="H263" s="21"/>
      <c r="I263" s="5">
        <v>0</v>
      </c>
      <c r="J263" s="7"/>
      <c r="K263" s="7"/>
      <c r="L263" s="7"/>
      <c r="M263" s="7"/>
      <c r="N263" s="232">
        <f aca="true" t="shared" si="25" ref="N263:N300">+E263-M263</f>
        <v>1</v>
      </c>
      <c r="O263" s="98">
        <v>1</v>
      </c>
      <c r="P263" s="98"/>
      <c r="Q263" s="98">
        <v>1</v>
      </c>
      <c r="R263" s="98"/>
      <c r="S263" s="123"/>
      <c r="T263" s="123"/>
      <c r="U263" s="123"/>
      <c r="V263" s="98"/>
      <c r="W263" s="125"/>
      <c r="X263" s="123"/>
      <c r="Y263" s="123"/>
      <c r="Z263" s="53"/>
      <c r="AA263" s="7"/>
      <c r="AB263" s="93"/>
      <c r="AC263" s="217"/>
      <c r="AD263" s="93"/>
      <c r="AE263" s="93"/>
      <c r="AF263" s="93"/>
      <c r="AG263" s="93"/>
      <c r="AH263" s="93"/>
      <c r="AI263" s="93"/>
      <c r="AN263" s="93"/>
      <c r="AO263" s="93"/>
      <c r="AP263" s="93"/>
    </row>
    <row r="264" spans="1:42" ht="12.75">
      <c r="A264" s="117">
        <v>257</v>
      </c>
      <c r="B264" s="281" t="s">
        <v>381</v>
      </c>
      <c r="C264" s="12">
        <v>55</v>
      </c>
      <c r="D264" s="7">
        <v>2007</v>
      </c>
      <c r="E264" s="7">
        <f t="shared" si="24"/>
        <v>1</v>
      </c>
      <c r="F264" s="7"/>
      <c r="G264" s="7">
        <v>55</v>
      </c>
      <c r="H264" s="21"/>
      <c r="I264" s="5">
        <v>0</v>
      </c>
      <c r="J264" s="7"/>
      <c r="K264" s="7"/>
      <c r="L264" s="7">
        <v>1</v>
      </c>
      <c r="M264" s="7">
        <v>1</v>
      </c>
      <c r="N264" s="232">
        <f t="shared" si="25"/>
        <v>0</v>
      </c>
      <c r="O264" s="98"/>
      <c r="P264" s="98">
        <v>1</v>
      </c>
      <c r="Q264" s="98"/>
      <c r="R264" s="98"/>
      <c r="S264" s="123"/>
      <c r="T264" s="123"/>
      <c r="U264" s="123"/>
      <c r="V264" s="98"/>
      <c r="W264" s="125"/>
      <c r="X264" s="123"/>
      <c r="Y264" s="123"/>
      <c r="Z264" s="53"/>
      <c r="AA264" s="7"/>
      <c r="AB264" s="93"/>
      <c r="AC264" s="217"/>
      <c r="AD264" s="93"/>
      <c r="AE264" s="93"/>
      <c r="AF264" s="93"/>
      <c r="AG264" s="93"/>
      <c r="AH264" s="93"/>
      <c r="AI264" s="93"/>
      <c r="AN264" s="93"/>
      <c r="AO264" s="93"/>
      <c r="AP264" s="93"/>
    </row>
    <row r="265" spans="1:42" ht="12.75">
      <c r="A265" s="117">
        <v>258</v>
      </c>
      <c r="B265" s="281" t="s">
        <v>168</v>
      </c>
      <c r="C265" s="7">
        <v>52</v>
      </c>
      <c r="D265" s="7">
        <v>2007</v>
      </c>
      <c r="E265" s="7">
        <f t="shared" si="24"/>
        <v>1</v>
      </c>
      <c r="F265" s="7"/>
      <c r="G265" s="7">
        <f>+C265+$A$6-D265</f>
        <v>53</v>
      </c>
      <c r="H265" s="21"/>
      <c r="I265" s="5">
        <v>0</v>
      </c>
      <c r="J265" s="7"/>
      <c r="K265" s="7"/>
      <c r="L265" s="7"/>
      <c r="M265" s="7"/>
      <c r="N265" s="232">
        <f t="shared" si="25"/>
        <v>1</v>
      </c>
      <c r="O265" s="98"/>
      <c r="P265" s="98">
        <v>1</v>
      </c>
      <c r="Q265" s="98">
        <v>1</v>
      </c>
      <c r="R265" s="98"/>
      <c r="S265" s="123"/>
      <c r="T265" s="123"/>
      <c r="U265" s="123"/>
      <c r="V265" s="98"/>
      <c r="W265" s="125"/>
      <c r="X265" s="123"/>
      <c r="Y265" s="123"/>
      <c r="Z265" s="53"/>
      <c r="AA265" s="7"/>
      <c r="AB265" s="93"/>
      <c r="AC265" s="93"/>
      <c r="AD265" s="93"/>
      <c r="AE265" s="93"/>
      <c r="AF265" s="93"/>
      <c r="AG265" s="93"/>
      <c r="AH265" s="93"/>
      <c r="AI265" s="93"/>
      <c r="AN265" s="93"/>
      <c r="AO265" s="93"/>
      <c r="AP265" s="93"/>
    </row>
    <row r="266" spans="1:42" ht="12.75">
      <c r="A266" s="117">
        <v>259</v>
      </c>
      <c r="B266" s="210" t="s">
        <v>368</v>
      </c>
      <c r="C266" s="7">
        <v>35</v>
      </c>
      <c r="D266" s="7">
        <v>2007</v>
      </c>
      <c r="E266" s="7">
        <f t="shared" si="24"/>
        <v>1</v>
      </c>
      <c r="F266" s="7"/>
      <c r="G266" s="12">
        <f>+C266+$A$6-D266</f>
        <v>36</v>
      </c>
      <c r="H266" s="21"/>
      <c r="I266" s="5">
        <v>0</v>
      </c>
      <c r="J266" s="7"/>
      <c r="K266" s="7"/>
      <c r="L266" s="7"/>
      <c r="M266" s="7"/>
      <c r="N266" s="232">
        <f t="shared" si="25"/>
        <v>1</v>
      </c>
      <c r="O266" s="98"/>
      <c r="P266" s="98">
        <v>1</v>
      </c>
      <c r="Q266" s="98">
        <v>1</v>
      </c>
      <c r="R266" s="98"/>
      <c r="S266" s="98">
        <v>1</v>
      </c>
      <c r="T266" s="98"/>
      <c r="U266" s="98"/>
      <c r="V266" s="98"/>
      <c r="W266" s="98">
        <v>1</v>
      </c>
      <c r="X266" s="98"/>
      <c r="Y266" s="98"/>
      <c r="Z266" s="54"/>
      <c r="AA266" s="7"/>
      <c r="AB266" s="93"/>
      <c r="AC266" s="93"/>
      <c r="AD266" s="93"/>
      <c r="AE266" s="93"/>
      <c r="AF266" s="93"/>
      <c r="AG266" s="93"/>
      <c r="AH266" s="93"/>
      <c r="AI266" s="93"/>
      <c r="AN266" s="93"/>
      <c r="AO266" s="93"/>
      <c r="AP266" s="93"/>
    </row>
    <row r="267" spans="1:42" ht="12.75">
      <c r="A267" s="117">
        <v>260</v>
      </c>
      <c r="B267" s="68" t="s">
        <v>406</v>
      </c>
      <c r="C267" s="7">
        <v>65</v>
      </c>
      <c r="D267" s="7">
        <v>2007</v>
      </c>
      <c r="E267" s="7">
        <f t="shared" si="24"/>
        <v>1</v>
      </c>
      <c r="F267" s="7"/>
      <c r="G267" s="12">
        <f>+C267+$A$6-D267</f>
        <v>66</v>
      </c>
      <c r="H267" s="21"/>
      <c r="I267" s="5">
        <v>0</v>
      </c>
      <c r="J267" s="7"/>
      <c r="K267" s="7"/>
      <c r="L267" s="7"/>
      <c r="M267" s="7">
        <v>1</v>
      </c>
      <c r="N267" s="232">
        <f t="shared" si="25"/>
        <v>0</v>
      </c>
      <c r="O267" s="98">
        <v>1</v>
      </c>
      <c r="P267" s="98"/>
      <c r="Q267" s="98">
        <v>1</v>
      </c>
      <c r="R267" s="98"/>
      <c r="S267" s="98"/>
      <c r="T267" s="98"/>
      <c r="U267" s="98"/>
      <c r="V267" s="98"/>
      <c r="W267" s="98"/>
      <c r="X267" s="98"/>
      <c r="Y267" s="98"/>
      <c r="Z267" s="54"/>
      <c r="AA267" s="7"/>
      <c r="AB267" s="93"/>
      <c r="AC267" s="93"/>
      <c r="AD267" s="93"/>
      <c r="AE267" s="93"/>
      <c r="AF267" s="93"/>
      <c r="AG267" s="93"/>
      <c r="AH267" s="93"/>
      <c r="AI267" s="93"/>
      <c r="AN267" s="93"/>
      <c r="AO267" s="93"/>
      <c r="AP267" s="93"/>
    </row>
    <row r="268" spans="1:42" ht="12.75">
      <c r="A268" s="117">
        <v>261</v>
      </c>
      <c r="B268" s="208" t="s">
        <v>397</v>
      </c>
      <c r="C268" s="7">
        <v>48</v>
      </c>
      <c r="D268" s="7">
        <v>2007</v>
      </c>
      <c r="E268" s="7">
        <f t="shared" si="24"/>
        <v>1</v>
      </c>
      <c r="F268" s="7"/>
      <c r="G268" s="12">
        <f>+C268+$A$6-D268</f>
        <v>49</v>
      </c>
      <c r="H268" s="21"/>
      <c r="I268" s="5">
        <v>0</v>
      </c>
      <c r="J268" s="7"/>
      <c r="K268" s="7"/>
      <c r="L268" s="7"/>
      <c r="M268" s="7"/>
      <c r="N268" s="232">
        <f t="shared" si="25"/>
        <v>1</v>
      </c>
      <c r="O268" s="98"/>
      <c r="P268" s="98">
        <v>1</v>
      </c>
      <c r="Q268" s="98">
        <v>1</v>
      </c>
      <c r="R268" s="98"/>
      <c r="S268" s="98"/>
      <c r="T268" s="98"/>
      <c r="U268" s="98"/>
      <c r="V268" s="98"/>
      <c r="W268" s="98"/>
      <c r="X268" s="98"/>
      <c r="Y268" s="98"/>
      <c r="Z268" s="54"/>
      <c r="AA268" s="7"/>
      <c r="AB268" s="93"/>
      <c r="AC268" s="93"/>
      <c r="AD268" s="93"/>
      <c r="AE268" s="93"/>
      <c r="AF268" s="93"/>
      <c r="AG268" s="93"/>
      <c r="AH268" s="93"/>
      <c r="AI268" s="93"/>
      <c r="AN268" s="93"/>
      <c r="AO268" s="93"/>
      <c r="AP268" s="93"/>
    </row>
    <row r="269" spans="1:42" ht="12.75">
      <c r="A269" s="117">
        <v>262</v>
      </c>
      <c r="B269" s="281" t="s">
        <v>336</v>
      </c>
      <c r="C269" s="7">
        <v>56</v>
      </c>
      <c r="D269" s="7">
        <v>2007</v>
      </c>
      <c r="E269" s="7">
        <f t="shared" si="24"/>
        <v>1</v>
      </c>
      <c r="F269" s="7"/>
      <c r="G269" s="7">
        <v>56</v>
      </c>
      <c r="H269" s="22" t="s">
        <v>161</v>
      </c>
      <c r="I269" s="5">
        <v>0</v>
      </c>
      <c r="J269" s="7"/>
      <c r="K269" s="7"/>
      <c r="L269" s="7"/>
      <c r="M269" s="7"/>
      <c r="N269" s="232">
        <f t="shared" si="25"/>
        <v>1</v>
      </c>
      <c r="O269" s="98"/>
      <c r="P269" s="98">
        <v>1</v>
      </c>
      <c r="Q269" s="98">
        <v>1</v>
      </c>
      <c r="R269" s="98"/>
      <c r="S269" s="123"/>
      <c r="T269" s="123"/>
      <c r="U269" s="123"/>
      <c r="V269" s="98"/>
      <c r="W269" s="123"/>
      <c r="X269" s="123"/>
      <c r="Y269" s="123"/>
      <c r="Z269" s="53"/>
      <c r="AA269" s="7"/>
      <c r="AB269" s="93"/>
      <c r="AC269" s="93"/>
      <c r="AD269" s="93"/>
      <c r="AE269" s="93"/>
      <c r="AF269" s="93"/>
      <c r="AG269" s="93"/>
      <c r="AH269" s="93"/>
      <c r="AI269" s="93"/>
      <c r="AN269" s="93"/>
      <c r="AO269" s="93"/>
      <c r="AP269" s="93"/>
    </row>
    <row r="270" spans="1:42" ht="12.75">
      <c r="A270" s="117">
        <v>263</v>
      </c>
      <c r="B270" s="325" t="s">
        <v>427</v>
      </c>
      <c r="C270" s="7">
        <v>59</v>
      </c>
      <c r="D270" s="7">
        <v>2007</v>
      </c>
      <c r="E270" s="7">
        <f t="shared" si="24"/>
        <v>1</v>
      </c>
      <c r="F270" s="7"/>
      <c r="G270" s="7">
        <v>56</v>
      </c>
      <c r="H270" s="22" t="s">
        <v>161</v>
      </c>
      <c r="I270" s="5">
        <v>0</v>
      </c>
      <c r="J270" s="7"/>
      <c r="K270" s="7"/>
      <c r="L270" s="7"/>
      <c r="M270" s="7">
        <v>1</v>
      </c>
      <c r="N270" s="232">
        <f t="shared" si="25"/>
        <v>0</v>
      </c>
      <c r="O270" s="98"/>
      <c r="P270" s="98">
        <v>1</v>
      </c>
      <c r="Q270" s="98">
        <v>1</v>
      </c>
      <c r="R270" s="98"/>
      <c r="S270" s="123"/>
      <c r="T270" s="123"/>
      <c r="U270" s="123"/>
      <c r="V270" s="98"/>
      <c r="W270" s="123"/>
      <c r="X270" s="123"/>
      <c r="Y270" s="123"/>
      <c r="Z270" s="53"/>
      <c r="AA270" s="7"/>
      <c r="AB270" s="93"/>
      <c r="AC270" s="93"/>
      <c r="AD270" s="93"/>
      <c r="AE270" s="93"/>
      <c r="AF270" s="93"/>
      <c r="AG270" s="93"/>
      <c r="AH270" s="93"/>
      <c r="AI270" s="93"/>
      <c r="AN270" s="93"/>
      <c r="AO270" s="93"/>
      <c r="AP270" s="93"/>
    </row>
    <row r="271" spans="1:42" ht="12.75">
      <c r="A271" s="117">
        <v>264</v>
      </c>
      <c r="B271" s="324" t="s">
        <v>411</v>
      </c>
      <c r="C271" s="7">
        <v>59</v>
      </c>
      <c r="D271" s="7">
        <v>2007</v>
      </c>
      <c r="E271" s="7">
        <f t="shared" si="24"/>
        <v>1</v>
      </c>
      <c r="F271" s="7"/>
      <c r="G271" s="12">
        <f aca="true" t="shared" si="26" ref="G271:G288">+C271+$A$6-D271</f>
        <v>60</v>
      </c>
      <c r="I271" s="5">
        <v>0</v>
      </c>
      <c r="J271" s="7"/>
      <c r="K271" s="7"/>
      <c r="L271" s="7"/>
      <c r="M271" s="7">
        <v>1</v>
      </c>
      <c r="N271" s="232">
        <f t="shared" si="25"/>
        <v>0</v>
      </c>
      <c r="O271" s="98">
        <v>1</v>
      </c>
      <c r="P271" s="98"/>
      <c r="Q271" s="98">
        <v>1</v>
      </c>
      <c r="R271" s="98"/>
      <c r="S271" s="98"/>
      <c r="T271" s="98"/>
      <c r="U271" s="98"/>
      <c r="V271" s="98"/>
      <c r="W271" s="98"/>
      <c r="X271" s="98"/>
      <c r="Y271" s="98"/>
      <c r="Z271" s="54"/>
      <c r="AA271" s="7"/>
      <c r="AB271" s="93"/>
      <c r="AC271" s="93"/>
      <c r="AD271" s="93"/>
      <c r="AE271" s="93"/>
      <c r="AF271" s="93"/>
      <c r="AG271" s="93"/>
      <c r="AH271" s="93"/>
      <c r="AI271" s="93"/>
      <c r="AN271" s="93"/>
      <c r="AO271" s="93"/>
      <c r="AP271" s="93"/>
    </row>
    <row r="272" spans="1:42" ht="12.75">
      <c r="A272" s="117">
        <v>265</v>
      </c>
      <c r="B272" s="210" t="s">
        <v>413</v>
      </c>
      <c r="C272" s="7">
        <v>73</v>
      </c>
      <c r="D272" s="7">
        <v>2007</v>
      </c>
      <c r="E272" s="7">
        <f t="shared" si="24"/>
        <v>1</v>
      </c>
      <c r="F272" s="7"/>
      <c r="G272" s="12">
        <f t="shared" si="26"/>
        <v>74</v>
      </c>
      <c r="I272" s="5">
        <v>0</v>
      </c>
      <c r="J272" s="7"/>
      <c r="K272" s="7"/>
      <c r="L272" s="7"/>
      <c r="M272" s="7"/>
      <c r="N272" s="232">
        <f t="shared" si="25"/>
        <v>1</v>
      </c>
      <c r="O272" s="98">
        <v>1</v>
      </c>
      <c r="P272" s="98"/>
      <c r="Q272" s="98">
        <v>1</v>
      </c>
      <c r="R272" s="98"/>
      <c r="S272" s="98"/>
      <c r="T272" s="98"/>
      <c r="U272" s="98"/>
      <c r="V272" s="98"/>
      <c r="W272" s="98">
        <v>1</v>
      </c>
      <c r="X272" s="98"/>
      <c r="Y272" s="98"/>
      <c r="Z272" s="54"/>
      <c r="AA272" s="7"/>
      <c r="AB272" s="93"/>
      <c r="AC272" s="93"/>
      <c r="AD272" s="93"/>
      <c r="AE272" s="93"/>
      <c r="AF272" s="93"/>
      <c r="AG272" s="93"/>
      <c r="AH272" s="93"/>
      <c r="AI272" s="93"/>
      <c r="AN272" s="93"/>
      <c r="AO272" s="93"/>
      <c r="AP272" s="93"/>
    </row>
    <row r="273" spans="1:42" ht="12.75">
      <c r="A273" s="117">
        <v>266</v>
      </c>
      <c r="B273" s="210" t="s">
        <v>402</v>
      </c>
      <c r="C273" s="7">
        <v>68</v>
      </c>
      <c r="D273" s="7">
        <v>2007</v>
      </c>
      <c r="E273" s="7">
        <f t="shared" si="24"/>
        <v>1</v>
      </c>
      <c r="F273" s="7"/>
      <c r="G273" s="12">
        <f t="shared" si="26"/>
        <v>69</v>
      </c>
      <c r="I273" s="5">
        <v>0</v>
      </c>
      <c r="J273" s="7"/>
      <c r="K273" s="7"/>
      <c r="L273" s="7"/>
      <c r="M273" s="7"/>
      <c r="N273" s="232">
        <f t="shared" si="25"/>
        <v>1</v>
      </c>
      <c r="O273" s="98">
        <v>1</v>
      </c>
      <c r="P273" s="98"/>
      <c r="Q273" s="98">
        <v>1</v>
      </c>
      <c r="R273" s="98"/>
      <c r="S273" s="98"/>
      <c r="T273" s="98"/>
      <c r="U273" s="98"/>
      <c r="V273" s="98"/>
      <c r="W273" s="98"/>
      <c r="X273" s="98"/>
      <c r="Y273" s="98"/>
      <c r="Z273" s="54"/>
      <c r="AA273" s="7"/>
      <c r="AB273" s="93"/>
      <c r="AC273" s="93"/>
      <c r="AD273" s="93"/>
      <c r="AE273" s="93"/>
      <c r="AF273" s="93"/>
      <c r="AG273" s="93"/>
      <c r="AH273" s="93"/>
      <c r="AI273" s="93"/>
      <c r="AN273" s="93"/>
      <c r="AO273" s="93"/>
      <c r="AP273" s="93"/>
    </row>
    <row r="274" spans="1:42" ht="12.75">
      <c r="A274" s="117">
        <v>267</v>
      </c>
      <c r="B274" s="324" t="s">
        <v>400</v>
      </c>
      <c r="C274" s="7">
        <v>50</v>
      </c>
      <c r="D274" s="7">
        <v>2007</v>
      </c>
      <c r="E274" s="7">
        <f t="shared" si="24"/>
        <v>1</v>
      </c>
      <c r="F274" s="7"/>
      <c r="G274" s="12">
        <f t="shared" si="26"/>
        <v>51</v>
      </c>
      <c r="I274" s="5">
        <v>0</v>
      </c>
      <c r="J274" s="7"/>
      <c r="K274" s="7"/>
      <c r="L274" s="7"/>
      <c r="M274" s="7">
        <v>1</v>
      </c>
      <c r="N274" s="232">
        <f t="shared" si="25"/>
        <v>0</v>
      </c>
      <c r="O274" s="54"/>
      <c r="P274" s="54"/>
      <c r="Q274" s="54"/>
      <c r="R274" s="54"/>
      <c r="S274" s="54"/>
      <c r="T274" s="54"/>
      <c r="U274" s="54"/>
      <c r="V274" s="54"/>
      <c r="W274" s="54"/>
      <c r="X274" s="54"/>
      <c r="Y274" s="54"/>
      <c r="Z274" s="87"/>
      <c r="AA274" s="7"/>
      <c r="AB274" s="93"/>
      <c r="AC274" s="93"/>
      <c r="AD274" s="93"/>
      <c r="AE274" s="93"/>
      <c r="AF274" s="93"/>
      <c r="AG274" s="93"/>
      <c r="AH274" s="93"/>
      <c r="AI274" s="93"/>
      <c r="AN274" s="93"/>
      <c r="AO274" s="93"/>
      <c r="AP274" s="93"/>
    </row>
    <row r="275" spans="1:42" ht="12.75">
      <c r="A275" s="117">
        <v>268</v>
      </c>
      <c r="B275" s="210" t="s">
        <v>401</v>
      </c>
      <c r="C275" s="7">
        <v>54</v>
      </c>
      <c r="D275" s="7">
        <v>2007</v>
      </c>
      <c r="E275" s="7">
        <f t="shared" si="24"/>
        <v>1</v>
      </c>
      <c r="F275" s="7"/>
      <c r="G275" s="12">
        <f t="shared" si="26"/>
        <v>55</v>
      </c>
      <c r="I275" s="5">
        <v>0</v>
      </c>
      <c r="J275" s="7"/>
      <c r="K275" s="7"/>
      <c r="L275" s="7"/>
      <c r="M275" s="7"/>
      <c r="N275" s="232">
        <f t="shared" si="25"/>
        <v>1</v>
      </c>
      <c r="O275" s="98"/>
      <c r="P275" s="98">
        <v>1</v>
      </c>
      <c r="Q275" s="98"/>
      <c r="R275" s="98"/>
      <c r="S275" s="98"/>
      <c r="T275" s="98"/>
      <c r="U275" s="98"/>
      <c r="V275" s="98"/>
      <c r="W275" s="98"/>
      <c r="X275" s="98"/>
      <c r="Y275" s="98"/>
      <c r="Z275" s="54"/>
      <c r="AA275" s="7"/>
      <c r="AB275" s="93"/>
      <c r="AC275" s="93"/>
      <c r="AD275" s="93"/>
      <c r="AE275" s="93"/>
      <c r="AF275" s="93"/>
      <c r="AG275" s="93"/>
      <c r="AH275" s="93"/>
      <c r="AI275" s="93"/>
      <c r="AN275" s="93"/>
      <c r="AO275" s="93"/>
      <c r="AP275" s="93"/>
    </row>
    <row r="276" spans="1:42" ht="12.75">
      <c r="A276" s="117">
        <v>269</v>
      </c>
      <c r="B276" s="210" t="s">
        <v>398</v>
      </c>
      <c r="C276" s="7">
        <v>50</v>
      </c>
      <c r="D276" s="7">
        <v>2007</v>
      </c>
      <c r="E276" s="7">
        <f t="shared" si="24"/>
        <v>1</v>
      </c>
      <c r="F276" s="7"/>
      <c r="G276" s="12">
        <f t="shared" si="26"/>
        <v>51</v>
      </c>
      <c r="I276" s="5">
        <v>0</v>
      </c>
      <c r="J276" s="7"/>
      <c r="K276" s="7"/>
      <c r="L276" s="7"/>
      <c r="M276" s="7"/>
      <c r="N276" s="232">
        <f t="shared" si="25"/>
        <v>1</v>
      </c>
      <c r="O276" s="98">
        <v>1</v>
      </c>
      <c r="P276" s="98"/>
      <c r="Q276" s="98">
        <v>1</v>
      </c>
      <c r="R276" s="98"/>
      <c r="S276" s="98"/>
      <c r="T276" s="98"/>
      <c r="U276" s="98"/>
      <c r="V276" s="98"/>
      <c r="W276" s="98"/>
      <c r="X276" s="98"/>
      <c r="Y276" s="98"/>
      <c r="Z276" s="54"/>
      <c r="AA276" s="7"/>
      <c r="AB276" s="93"/>
      <c r="AC276" s="93"/>
      <c r="AD276" s="93"/>
      <c r="AE276" s="93"/>
      <c r="AF276" s="93"/>
      <c r="AG276" s="93"/>
      <c r="AH276" s="93"/>
      <c r="AI276" s="93"/>
      <c r="AN276" s="93"/>
      <c r="AO276" s="93"/>
      <c r="AP276" s="93"/>
    </row>
    <row r="277" spans="1:42" ht="12.75">
      <c r="A277" s="117">
        <v>270</v>
      </c>
      <c r="B277" s="210" t="s">
        <v>389</v>
      </c>
      <c r="C277" s="7">
        <v>45</v>
      </c>
      <c r="D277" s="7">
        <v>2007</v>
      </c>
      <c r="E277" s="7">
        <f t="shared" si="24"/>
        <v>1</v>
      </c>
      <c r="F277" s="7"/>
      <c r="G277" s="12">
        <f t="shared" si="26"/>
        <v>46</v>
      </c>
      <c r="H277" s="22"/>
      <c r="I277" s="5">
        <v>0</v>
      </c>
      <c r="J277" s="7"/>
      <c r="K277" s="7"/>
      <c r="L277" s="7"/>
      <c r="M277" s="7"/>
      <c r="N277" s="232">
        <f t="shared" si="25"/>
        <v>1</v>
      </c>
      <c r="O277" s="98"/>
      <c r="P277" s="98">
        <v>1</v>
      </c>
      <c r="Q277" s="98">
        <v>1</v>
      </c>
      <c r="R277" s="98"/>
      <c r="S277" s="98"/>
      <c r="T277" s="98"/>
      <c r="U277" s="98"/>
      <c r="V277" s="98"/>
      <c r="W277" s="98"/>
      <c r="X277" s="98"/>
      <c r="Y277" s="98"/>
      <c r="Z277" s="54"/>
      <c r="AA277" s="7"/>
      <c r="AB277" s="93"/>
      <c r="AC277" s="93"/>
      <c r="AD277" s="93"/>
      <c r="AE277" s="93"/>
      <c r="AF277" s="93"/>
      <c r="AG277" s="93"/>
      <c r="AH277" s="93"/>
      <c r="AI277" s="93"/>
      <c r="AN277" s="93"/>
      <c r="AO277" s="93"/>
      <c r="AP277" s="93"/>
    </row>
    <row r="278" spans="1:42" ht="12.75">
      <c r="A278" s="117">
        <v>271</v>
      </c>
      <c r="B278" s="324" t="s">
        <v>99</v>
      </c>
      <c r="C278" s="7">
        <v>56</v>
      </c>
      <c r="D278" s="7">
        <v>2007</v>
      </c>
      <c r="E278" s="7">
        <f t="shared" si="24"/>
        <v>1</v>
      </c>
      <c r="F278" s="7"/>
      <c r="G278" s="12">
        <f t="shared" si="26"/>
        <v>57</v>
      </c>
      <c r="H278" s="22"/>
      <c r="I278" s="5">
        <v>0</v>
      </c>
      <c r="J278" s="7"/>
      <c r="K278" s="7"/>
      <c r="L278" s="7"/>
      <c r="M278" s="7">
        <v>1</v>
      </c>
      <c r="N278" s="232">
        <f t="shared" si="25"/>
        <v>0</v>
      </c>
      <c r="O278" s="98"/>
      <c r="P278" s="98"/>
      <c r="Q278" s="98"/>
      <c r="R278" s="98"/>
      <c r="S278" s="98"/>
      <c r="T278" s="98"/>
      <c r="U278" s="98"/>
      <c r="V278" s="98"/>
      <c r="W278" s="98"/>
      <c r="X278" s="98"/>
      <c r="Y278" s="98"/>
      <c r="Z278" s="54"/>
      <c r="AA278" s="7"/>
      <c r="AB278" s="93"/>
      <c r="AC278" s="93"/>
      <c r="AD278" s="93"/>
      <c r="AE278" s="93"/>
      <c r="AF278" s="93"/>
      <c r="AG278" s="93"/>
      <c r="AH278" s="93"/>
      <c r="AI278" s="93"/>
      <c r="AN278" s="93"/>
      <c r="AO278" s="93"/>
      <c r="AP278" s="93"/>
    </row>
    <row r="279" spans="1:42" ht="12.75">
      <c r="A279" s="117">
        <v>272</v>
      </c>
      <c r="B279" s="68" t="s">
        <v>388</v>
      </c>
      <c r="C279" s="7">
        <v>58</v>
      </c>
      <c r="D279" s="7">
        <v>2007</v>
      </c>
      <c r="E279" s="7">
        <f t="shared" si="24"/>
        <v>1</v>
      </c>
      <c r="F279" s="7"/>
      <c r="G279" s="12">
        <f t="shared" si="26"/>
        <v>59</v>
      </c>
      <c r="H279" s="22"/>
      <c r="I279" s="5">
        <v>0</v>
      </c>
      <c r="J279" s="7"/>
      <c r="K279" s="7"/>
      <c r="L279" s="7"/>
      <c r="M279" s="7"/>
      <c r="N279" s="232">
        <f t="shared" si="25"/>
        <v>1</v>
      </c>
      <c r="O279" s="98"/>
      <c r="P279" s="98"/>
      <c r="Q279" s="98"/>
      <c r="R279" s="98"/>
      <c r="S279" s="98"/>
      <c r="T279" s="98"/>
      <c r="U279" s="98"/>
      <c r="V279" s="98"/>
      <c r="W279" s="98"/>
      <c r="X279" s="98"/>
      <c r="Y279" s="98"/>
      <c r="Z279" s="54"/>
      <c r="AA279" s="7"/>
      <c r="AB279" s="93"/>
      <c r="AC279" s="93"/>
      <c r="AD279" s="93"/>
      <c r="AE279" s="93"/>
      <c r="AF279" s="93"/>
      <c r="AG279" s="93"/>
      <c r="AH279" s="93"/>
      <c r="AI279" s="93"/>
      <c r="AN279" s="93"/>
      <c r="AO279" s="93"/>
      <c r="AP279" s="93"/>
    </row>
    <row r="280" spans="1:42" ht="12.75">
      <c r="A280" s="117">
        <v>273</v>
      </c>
      <c r="B280" s="281" t="s">
        <v>171</v>
      </c>
      <c r="C280" s="7">
        <v>37</v>
      </c>
      <c r="D280" s="7">
        <v>2007</v>
      </c>
      <c r="E280" s="7">
        <f t="shared" si="24"/>
        <v>1</v>
      </c>
      <c r="F280" s="7"/>
      <c r="G280" s="7">
        <f t="shared" si="26"/>
        <v>38</v>
      </c>
      <c r="H280" s="21" t="s">
        <v>161</v>
      </c>
      <c r="I280" s="5">
        <v>0</v>
      </c>
      <c r="J280" s="7"/>
      <c r="K280" s="7"/>
      <c r="L280" s="7"/>
      <c r="M280" s="7"/>
      <c r="N280" s="232">
        <f t="shared" si="25"/>
        <v>1</v>
      </c>
      <c r="O280" s="98"/>
      <c r="P280" s="98">
        <v>1</v>
      </c>
      <c r="Q280" s="98">
        <v>1</v>
      </c>
      <c r="R280" s="98"/>
      <c r="S280" s="123">
        <v>1</v>
      </c>
      <c r="T280" s="123"/>
      <c r="U280" s="123"/>
      <c r="V280" s="98"/>
      <c r="W280" s="123"/>
      <c r="X280" s="123"/>
      <c r="Y280" s="123"/>
      <c r="Z280" s="54">
        <v>1</v>
      </c>
      <c r="AA280" s="7"/>
      <c r="AB280" s="93"/>
      <c r="AC280" s="93"/>
      <c r="AD280" s="93"/>
      <c r="AE280" s="93"/>
      <c r="AF280" s="93"/>
      <c r="AG280" s="93"/>
      <c r="AH280" s="93"/>
      <c r="AI280" s="93"/>
      <c r="AN280" s="93"/>
      <c r="AO280" s="93"/>
      <c r="AP280" s="93"/>
    </row>
    <row r="281" spans="1:42" ht="12.75">
      <c r="A281" s="117">
        <v>274</v>
      </c>
      <c r="B281" s="281" t="s">
        <v>415</v>
      </c>
      <c r="C281" s="7">
        <v>60</v>
      </c>
      <c r="D281" s="7">
        <v>2007</v>
      </c>
      <c r="E281" s="7">
        <f t="shared" si="24"/>
        <v>1</v>
      </c>
      <c r="F281" s="7"/>
      <c r="G281" s="7">
        <f t="shared" si="26"/>
        <v>61</v>
      </c>
      <c r="H281" s="21" t="s">
        <v>161</v>
      </c>
      <c r="I281" s="5">
        <v>0</v>
      </c>
      <c r="J281" s="7"/>
      <c r="K281" s="7"/>
      <c r="L281" s="7"/>
      <c r="M281" s="7"/>
      <c r="N281" s="232">
        <f t="shared" si="25"/>
        <v>1</v>
      </c>
      <c r="O281" s="98"/>
      <c r="P281" s="98">
        <v>1</v>
      </c>
      <c r="Q281" s="98">
        <v>1</v>
      </c>
      <c r="R281" s="98"/>
      <c r="S281" s="123"/>
      <c r="T281" s="123"/>
      <c r="U281" s="123"/>
      <c r="V281" s="98"/>
      <c r="W281" s="123"/>
      <c r="X281" s="123"/>
      <c r="Y281" s="123"/>
      <c r="Z281" s="53"/>
      <c r="AA281" s="7"/>
      <c r="AB281" s="93"/>
      <c r="AC281" s="93"/>
      <c r="AD281" s="93"/>
      <c r="AE281" s="93"/>
      <c r="AF281" s="93"/>
      <c r="AG281" s="93"/>
      <c r="AH281" s="93"/>
      <c r="AI281" s="93"/>
      <c r="AN281" s="93"/>
      <c r="AO281" s="93"/>
      <c r="AP281" s="93"/>
    </row>
    <row r="282" spans="1:42" ht="12.75">
      <c r="A282" s="117">
        <v>275</v>
      </c>
      <c r="B282" s="40" t="s">
        <v>233</v>
      </c>
      <c r="C282" s="17">
        <v>45</v>
      </c>
      <c r="D282" s="7">
        <v>2007</v>
      </c>
      <c r="E282" s="7">
        <f t="shared" si="24"/>
        <v>1</v>
      </c>
      <c r="F282" s="7"/>
      <c r="G282" s="7">
        <f t="shared" si="26"/>
        <v>46</v>
      </c>
      <c r="H282" s="38"/>
      <c r="I282" s="5">
        <v>0</v>
      </c>
      <c r="J282" s="7"/>
      <c r="K282" s="7"/>
      <c r="L282" s="7"/>
      <c r="M282" s="7"/>
      <c r="N282" s="232">
        <f t="shared" si="25"/>
        <v>1</v>
      </c>
      <c r="O282" s="98"/>
      <c r="P282" s="98">
        <v>1</v>
      </c>
      <c r="Q282" s="98">
        <v>1</v>
      </c>
      <c r="R282" s="98"/>
      <c r="S282" s="123"/>
      <c r="T282" s="123"/>
      <c r="U282" s="123"/>
      <c r="V282" s="98"/>
      <c r="W282" s="125">
        <v>1</v>
      </c>
      <c r="X282" s="123"/>
      <c r="Y282" s="123"/>
      <c r="Z282" s="53"/>
      <c r="AA282" s="7"/>
      <c r="AB282" s="93"/>
      <c r="AC282" s="93"/>
      <c r="AD282" s="93"/>
      <c r="AE282" s="93"/>
      <c r="AF282" s="93"/>
      <c r="AG282" s="93"/>
      <c r="AH282" s="93"/>
      <c r="AI282" s="93"/>
      <c r="AN282" s="93"/>
      <c r="AO282" s="93"/>
      <c r="AP282" s="93"/>
    </row>
    <row r="283" spans="1:42" ht="12.75">
      <c r="A283" s="117">
        <v>276</v>
      </c>
      <c r="B283" s="281" t="s">
        <v>409</v>
      </c>
      <c r="C283" s="17">
        <v>70</v>
      </c>
      <c r="D283" s="7">
        <v>2007</v>
      </c>
      <c r="E283" s="7">
        <f t="shared" si="24"/>
        <v>1</v>
      </c>
      <c r="F283" s="7"/>
      <c r="G283" s="7">
        <f t="shared" si="26"/>
        <v>71</v>
      </c>
      <c r="H283" s="38"/>
      <c r="I283" s="5">
        <v>0</v>
      </c>
      <c r="J283" s="7"/>
      <c r="K283" s="7"/>
      <c r="L283" s="7"/>
      <c r="M283" s="7"/>
      <c r="N283" s="232">
        <f t="shared" si="25"/>
        <v>1</v>
      </c>
      <c r="O283" s="273"/>
      <c r="P283" s="273"/>
      <c r="Q283" s="273"/>
      <c r="R283" s="273"/>
      <c r="S283" s="313"/>
      <c r="T283" s="313"/>
      <c r="U283" s="313"/>
      <c r="V283" s="273"/>
      <c r="W283" s="314"/>
      <c r="X283" s="313"/>
      <c r="Y283" s="313"/>
      <c r="Z283" s="53"/>
      <c r="AA283" s="7"/>
      <c r="AB283" s="93"/>
      <c r="AC283" s="93"/>
      <c r="AD283" s="93"/>
      <c r="AE283" s="93"/>
      <c r="AF283" s="93"/>
      <c r="AG283" s="93"/>
      <c r="AH283" s="93"/>
      <c r="AI283" s="93"/>
      <c r="AN283" s="93"/>
      <c r="AO283" s="93"/>
      <c r="AP283" s="93"/>
    </row>
    <row r="284" spans="1:42" ht="12.75">
      <c r="A284" s="117">
        <v>277</v>
      </c>
      <c r="B284" s="210" t="s">
        <v>319</v>
      </c>
      <c r="C284" s="7">
        <v>47</v>
      </c>
      <c r="D284" s="7">
        <v>2007</v>
      </c>
      <c r="E284" s="7">
        <f t="shared" si="24"/>
        <v>1</v>
      </c>
      <c r="F284" s="7"/>
      <c r="G284" s="12">
        <f t="shared" si="26"/>
        <v>48</v>
      </c>
      <c r="H284" s="22"/>
      <c r="I284" s="5">
        <v>0</v>
      </c>
      <c r="J284" s="7"/>
      <c r="K284" s="7"/>
      <c r="L284" s="7"/>
      <c r="M284" s="7"/>
      <c r="N284" s="232">
        <f t="shared" si="25"/>
        <v>1</v>
      </c>
      <c r="O284" s="273"/>
      <c r="P284" s="273"/>
      <c r="Q284" s="273">
        <v>1</v>
      </c>
      <c r="R284" s="273">
        <v>1</v>
      </c>
      <c r="S284" s="273"/>
      <c r="T284" s="273"/>
      <c r="U284" s="273"/>
      <c r="V284" s="273"/>
      <c r="W284" s="273"/>
      <c r="X284" s="273"/>
      <c r="Y284" s="273"/>
      <c r="Z284" s="206"/>
      <c r="AA284" s="7"/>
      <c r="AB284" s="93"/>
      <c r="AC284" s="93"/>
      <c r="AD284" s="93"/>
      <c r="AE284" s="93"/>
      <c r="AF284" s="93"/>
      <c r="AG284" s="93"/>
      <c r="AH284" s="93"/>
      <c r="AI284" s="93"/>
      <c r="AN284" s="93"/>
      <c r="AO284" s="93"/>
      <c r="AP284" s="93"/>
    </row>
    <row r="285" spans="1:42" ht="12.75">
      <c r="A285" s="117">
        <v>278</v>
      </c>
      <c r="B285" s="14" t="s">
        <v>105</v>
      </c>
      <c r="C285" s="7">
        <v>58</v>
      </c>
      <c r="D285" s="7">
        <v>2007</v>
      </c>
      <c r="E285" s="7">
        <f t="shared" si="24"/>
        <v>1</v>
      </c>
      <c r="F285" s="7"/>
      <c r="G285" s="12">
        <f t="shared" si="26"/>
        <v>59</v>
      </c>
      <c r="I285" s="5">
        <v>0</v>
      </c>
      <c r="J285" s="7"/>
      <c r="K285" s="7"/>
      <c r="L285" s="7"/>
      <c r="M285" s="7">
        <v>1</v>
      </c>
      <c r="N285" s="232">
        <f t="shared" si="25"/>
        <v>0</v>
      </c>
      <c r="O285" s="54"/>
      <c r="P285" s="54">
        <v>1</v>
      </c>
      <c r="Q285" s="54">
        <v>1</v>
      </c>
      <c r="R285" s="54">
        <v>1</v>
      </c>
      <c r="S285" s="54"/>
      <c r="T285" s="54"/>
      <c r="U285" s="53"/>
      <c r="V285" s="53"/>
      <c r="W285" s="53"/>
      <c r="X285" s="53"/>
      <c r="Y285" s="53"/>
      <c r="Z285" s="204"/>
      <c r="AA285" s="7"/>
      <c r="AB285" s="93"/>
      <c r="AC285" s="93"/>
      <c r="AD285" s="93"/>
      <c r="AE285" s="93"/>
      <c r="AF285" s="93"/>
      <c r="AG285" s="93"/>
      <c r="AH285" s="93"/>
      <c r="AI285" s="93"/>
      <c r="AN285" s="93"/>
      <c r="AO285" s="93"/>
      <c r="AP285" s="93"/>
    </row>
    <row r="286" spans="1:42" ht="12.75">
      <c r="A286" s="117">
        <v>279</v>
      </c>
      <c r="B286" s="324" t="s">
        <v>293</v>
      </c>
      <c r="C286" s="7">
        <v>45</v>
      </c>
      <c r="D286" s="7">
        <v>2007</v>
      </c>
      <c r="E286" s="7">
        <f t="shared" si="24"/>
        <v>1</v>
      </c>
      <c r="F286" s="7"/>
      <c r="G286" s="12">
        <f t="shared" si="26"/>
        <v>46</v>
      </c>
      <c r="I286" s="5">
        <v>0</v>
      </c>
      <c r="J286" s="7"/>
      <c r="K286" s="7"/>
      <c r="L286" s="7"/>
      <c r="M286" s="7">
        <v>1</v>
      </c>
      <c r="N286" s="232">
        <f t="shared" si="25"/>
        <v>0</v>
      </c>
      <c r="O286" s="54"/>
      <c r="P286" s="54">
        <v>1</v>
      </c>
      <c r="Q286" s="54">
        <v>1</v>
      </c>
      <c r="R286" s="54"/>
      <c r="S286" s="54"/>
      <c r="T286" s="54"/>
      <c r="U286" s="54"/>
      <c r="V286" s="54"/>
      <c r="W286" s="54">
        <v>1</v>
      </c>
      <c r="X286" s="54"/>
      <c r="Y286" s="54"/>
      <c r="Z286" s="53"/>
      <c r="AA286" s="7"/>
      <c r="AB286" s="93"/>
      <c r="AC286" s="93"/>
      <c r="AD286" s="93"/>
      <c r="AE286" s="93"/>
      <c r="AF286" s="93"/>
      <c r="AG286" s="93"/>
      <c r="AH286" s="93"/>
      <c r="AI286" s="93"/>
      <c r="AN286" s="93"/>
      <c r="AO286" s="93"/>
      <c r="AP286" s="93"/>
    </row>
    <row r="287" spans="1:42" ht="12.75">
      <c r="A287" s="117">
        <v>280</v>
      </c>
      <c r="B287" s="210" t="s">
        <v>358</v>
      </c>
      <c r="C287" s="7">
        <v>60</v>
      </c>
      <c r="D287" s="7">
        <v>2007</v>
      </c>
      <c r="E287" s="7">
        <f t="shared" si="24"/>
        <v>1</v>
      </c>
      <c r="F287" s="12">
        <v>26</v>
      </c>
      <c r="G287" s="12">
        <f t="shared" si="26"/>
        <v>61</v>
      </c>
      <c r="H287" s="21">
        <f>AVERAGE(C262:C287)</f>
        <v>54.80769230769231</v>
      </c>
      <c r="I287" s="5">
        <v>0</v>
      </c>
      <c r="J287" s="7"/>
      <c r="K287" s="7"/>
      <c r="L287" s="7"/>
      <c r="M287" s="7"/>
      <c r="N287" s="232">
        <f t="shared" si="25"/>
        <v>1</v>
      </c>
      <c r="O287" s="204">
        <v>1</v>
      </c>
      <c r="P287" s="204"/>
      <c r="Q287" s="204">
        <v>1</v>
      </c>
      <c r="R287" s="204"/>
      <c r="S287" s="204"/>
      <c r="T287" s="204"/>
      <c r="U287" s="204"/>
      <c r="V287" s="204"/>
      <c r="W287" s="204"/>
      <c r="X287" s="204"/>
      <c r="Y287" s="204"/>
      <c r="Z287" s="54"/>
      <c r="AA287" s="7"/>
      <c r="AB287" s="93"/>
      <c r="AC287" s="93"/>
      <c r="AD287" s="93"/>
      <c r="AE287" s="93"/>
      <c r="AF287" s="93"/>
      <c r="AG287" s="93"/>
      <c r="AH287" s="93"/>
      <c r="AI287" s="93"/>
      <c r="AN287" s="93"/>
      <c r="AO287" s="93"/>
      <c r="AP287" s="93"/>
    </row>
    <row r="288" spans="1:42" ht="12.75">
      <c r="A288" s="117">
        <v>281</v>
      </c>
      <c r="B288" s="324" t="s">
        <v>108</v>
      </c>
      <c r="C288" s="7">
        <v>40</v>
      </c>
      <c r="D288" s="7">
        <v>2008</v>
      </c>
      <c r="E288" s="7">
        <f t="shared" si="24"/>
        <v>0</v>
      </c>
      <c r="F288" s="12"/>
      <c r="G288" s="12">
        <f t="shared" si="26"/>
        <v>40</v>
      </c>
      <c r="H288" s="21"/>
      <c r="I288" s="5">
        <v>0</v>
      </c>
      <c r="J288" s="7"/>
      <c r="K288" s="7"/>
      <c r="L288" s="7"/>
      <c r="M288" s="7"/>
      <c r="N288" s="232">
        <f t="shared" si="25"/>
        <v>0</v>
      </c>
      <c r="O288" s="204"/>
      <c r="P288" s="204"/>
      <c r="Q288" s="204"/>
      <c r="R288" s="204"/>
      <c r="S288" s="204"/>
      <c r="T288" s="204"/>
      <c r="U288" s="204"/>
      <c r="V288" s="204"/>
      <c r="W288" s="204"/>
      <c r="X288" s="204"/>
      <c r="Y288" s="204"/>
      <c r="Z288" s="54"/>
      <c r="AA288" s="7"/>
      <c r="AB288" s="93"/>
      <c r="AC288" s="93"/>
      <c r="AD288" s="93"/>
      <c r="AE288" s="93"/>
      <c r="AF288" s="93"/>
      <c r="AG288" s="93"/>
      <c r="AH288" s="93"/>
      <c r="AI288" s="93"/>
      <c r="AN288" s="93"/>
      <c r="AO288" s="93"/>
      <c r="AP288" s="93"/>
    </row>
    <row r="289" spans="1:42" ht="12.75">
      <c r="A289" s="117">
        <v>282</v>
      </c>
      <c r="B289" s="233" t="s">
        <v>443</v>
      </c>
      <c r="C289" s="7">
        <v>62</v>
      </c>
      <c r="D289" s="7">
        <v>2008</v>
      </c>
      <c r="E289" s="7">
        <f t="shared" si="24"/>
        <v>0</v>
      </c>
      <c r="F289" s="12"/>
      <c r="G289" s="12">
        <f>+C289+$A$6-D289</f>
        <v>62</v>
      </c>
      <c r="H289" s="21"/>
      <c r="I289" s="5">
        <v>0</v>
      </c>
      <c r="J289" s="7"/>
      <c r="K289" s="7"/>
      <c r="L289" s="7"/>
      <c r="M289" s="7"/>
      <c r="N289" s="232">
        <f t="shared" si="25"/>
        <v>0</v>
      </c>
      <c r="O289" s="204"/>
      <c r="P289" s="204">
        <v>1</v>
      </c>
      <c r="Q289" s="204">
        <v>1</v>
      </c>
      <c r="R289" s="204"/>
      <c r="S289" s="204"/>
      <c r="T289" s="204"/>
      <c r="U289" s="204"/>
      <c r="V289" s="204"/>
      <c r="W289" s="204"/>
      <c r="X289" s="204"/>
      <c r="Y289" s="204"/>
      <c r="Z289" s="54"/>
      <c r="AA289" s="7"/>
      <c r="AB289" s="93"/>
      <c r="AC289" s="93"/>
      <c r="AD289" s="93"/>
      <c r="AE289" s="93"/>
      <c r="AF289" s="93"/>
      <c r="AG289" s="93"/>
      <c r="AH289" s="93"/>
      <c r="AI289" s="93"/>
      <c r="AN289" s="93"/>
      <c r="AO289" s="93"/>
      <c r="AP289" s="93"/>
    </row>
    <row r="290" spans="1:42" ht="12.75">
      <c r="A290" s="117">
        <v>283</v>
      </c>
      <c r="B290" s="233" t="s">
        <v>444</v>
      </c>
      <c r="C290" s="28">
        <v>58</v>
      </c>
      <c r="D290" s="7">
        <v>2008</v>
      </c>
      <c r="E290" s="7">
        <f t="shared" si="24"/>
        <v>0</v>
      </c>
      <c r="F290" s="12"/>
      <c r="G290" s="73">
        <f>+C290+$A$6-D290</f>
        <v>58</v>
      </c>
      <c r="H290" s="21"/>
      <c r="I290" s="5">
        <v>0</v>
      </c>
      <c r="J290" s="7"/>
      <c r="K290" s="7"/>
      <c r="L290" s="7"/>
      <c r="M290" s="7"/>
      <c r="N290" s="232">
        <f t="shared" si="25"/>
        <v>0</v>
      </c>
      <c r="O290" s="204">
        <v>1</v>
      </c>
      <c r="P290" s="204"/>
      <c r="Q290" s="204">
        <v>1</v>
      </c>
      <c r="R290" s="204"/>
      <c r="S290" s="204"/>
      <c r="T290" s="204"/>
      <c r="U290" s="204"/>
      <c r="V290" s="204"/>
      <c r="W290" s="204"/>
      <c r="X290" s="204"/>
      <c r="Y290" s="204"/>
      <c r="Z290" s="54"/>
      <c r="AA290" s="7"/>
      <c r="AB290" s="93"/>
      <c r="AC290" s="93"/>
      <c r="AD290" s="93"/>
      <c r="AE290" s="93"/>
      <c r="AF290" s="93"/>
      <c r="AG290" s="93"/>
      <c r="AH290" s="93"/>
      <c r="AI290" s="93"/>
      <c r="AN290" s="93"/>
      <c r="AO290" s="93"/>
      <c r="AP290" s="93"/>
    </row>
    <row r="291" spans="1:42" ht="12.75">
      <c r="A291" s="117">
        <v>284</v>
      </c>
      <c r="B291" s="68" t="s">
        <v>438</v>
      </c>
      <c r="C291" s="1">
        <v>37</v>
      </c>
      <c r="D291" s="1">
        <v>2008</v>
      </c>
      <c r="E291" s="7">
        <f aca="true" t="shared" si="27" ref="E291:E300">+$A$6-D291</f>
        <v>0</v>
      </c>
      <c r="F291" s="12"/>
      <c r="G291" s="12">
        <f aca="true" t="shared" si="28" ref="G291:G300">+C291+$A$6-D291</f>
        <v>37</v>
      </c>
      <c r="I291" s="5">
        <v>0</v>
      </c>
      <c r="J291" s="7"/>
      <c r="K291" s="7"/>
      <c r="L291" s="7"/>
      <c r="M291" s="7"/>
      <c r="N291" s="232">
        <f t="shared" si="25"/>
        <v>0</v>
      </c>
      <c r="O291" s="54"/>
      <c r="P291" s="54"/>
      <c r="Q291" s="54"/>
      <c r="R291" s="54"/>
      <c r="S291" s="54"/>
      <c r="T291" s="54"/>
      <c r="U291" s="54"/>
      <c r="V291" s="54"/>
      <c r="W291" s="54"/>
      <c r="X291" s="54"/>
      <c r="Y291" s="54"/>
      <c r="Z291" s="54"/>
      <c r="AA291" s="7"/>
      <c r="AB291" s="93"/>
      <c r="AC291" s="93"/>
      <c r="AD291" s="93"/>
      <c r="AE291" s="93"/>
      <c r="AF291" s="93"/>
      <c r="AG291" s="93"/>
      <c r="AH291" s="93"/>
      <c r="AI291" s="93"/>
      <c r="AN291" s="93"/>
      <c r="AO291" s="93"/>
      <c r="AP291" s="93"/>
    </row>
    <row r="292" spans="1:42" ht="12.75">
      <c r="A292" s="117">
        <v>285</v>
      </c>
      <c r="B292" s="68" t="s">
        <v>425</v>
      </c>
      <c r="C292" s="1">
        <v>60</v>
      </c>
      <c r="D292" s="1">
        <v>2008</v>
      </c>
      <c r="E292" s="7">
        <f t="shared" si="27"/>
        <v>0</v>
      </c>
      <c r="F292" s="12"/>
      <c r="G292" s="12">
        <f t="shared" si="28"/>
        <v>60</v>
      </c>
      <c r="I292" s="5">
        <v>0</v>
      </c>
      <c r="J292" s="7"/>
      <c r="K292" s="7"/>
      <c r="L292" s="7"/>
      <c r="M292" s="7"/>
      <c r="N292" s="232">
        <f t="shared" si="25"/>
        <v>0</v>
      </c>
      <c r="O292" s="204"/>
      <c r="P292" s="204">
        <v>1</v>
      </c>
      <c r="Q292" s="204">
        <v>1</v>
      </c>
      <c r="R292" s="204"/>
      <c r="S292" s="204">
        <v>1</v>
      </c>
      <c r="T292" s="204"/>
      <c r="U292" s="204"/>
      <c r="V292" s="204"/>
      <c r="W292" s="204"/>
      <c r="X292" s="204"/>
      <c r="Y292" s="204"/>
      <c r="Z292" s="204"/>
      <c r="AA292" s="7"/>
      <c r="AB292" s="93"/>
      <c r="AC292" s="93"/>
      <c r="AD292" s="93"/>
      <c r="AE292" s="93"/>
      <c r="AF292" s="93"/>
      <c r="AG292" s="93"/>
      <c r="AH292" s="93"/>
      <c r="AI292" s="93"/>
      <c r="AN292" s="93"/>
      <c r="AO292" s="93"/>
      <c r="AP292" s="93"/>
    </row>
    <row r="293" spans="1:42" ht="12.75">
      <c r="A293" s="117">
        <v>286</v>
      </c>
      <c r="B293" s="233" t="s">
        <v>451</v>
      </c>
      <c r="C293" s="1">
        <v>72</v>
      </c>
      <c r="D293" s="1">
        <v>2008</v>
      </c>
      <c r="E293" s="7">
        <f t="shared" si="27"/>
        <v>0</v>
      </c>
      <c r="F293" s="12"/>
      <c r="G293" s="12">
        <f>+C293+$A$6-D293</f>
        <v>72</v>
      </c>
      <c r="I293" s="5">
        <v>0</v>
      </c>
      <c r="J293" s="7"/>
      <c r="K293" s="7"/>
      <c r="L293" s="7"/>
      <c r="M293" s="7"/>
      <c r="N293" s="232">
        <f t="shared" si="25"/>
        <v>0</v>
      </c>
      <c r="O293" s="204"/>
      <c r="P293" s="204">
        <v>1</v>
      </c>
      <c r="Q293" s="204">
        <v>1</v>
      </c>
      <c r="R293" s="204"/>
      <c r="S293" s="204"/>
      <c r="T293" s="204"/>
      <c r="U293" s="204"/>
      <c r="V293" s="204"/>
      <c r="W293" s="204"/>
      <c r="X293" s="204"/>
      <c r="Y293" s="204"/>
      <c r="Z293" s="204"/>
      <c r="AA293" s="7"/>
      <c r="AB293" s="93"/>
      <c r="AC293" s="93"/>
      <c r="AD293" s="93"/>
      <c r="AE293" s="93"/>
      <c r="AF293" s="93"/>
      <c r="AG293" s="93"/>
      <c r="AH293" s="93"/>
      <c r="AI293" s="93"/>
      <c r="AN293" s="93"/>
      <c r="AO293" s="93"/>
      <c r="AP293" s="93"/>
    </row>
    <row r="294" spans="1:42" ht="12.75">
      <c r="A294" s="117">
        <v>287</v>
      </c>
      <c r="B294" s="324" t="s">
        <v>434</v>
      </c>
      <c r="C294" s="223">
        <v>67</v>
      </c>
      <c r="D294" s="1">
        <v>2008</v>
      </c>
      <c r="E294" s="7">
        <f t="shared" si="27"/>
        <v>0</v>
      </c>
      <c r="F294" s="12"/>
      <c r="G294" s="12">
        <f t="shared" si="28"/>
        <v>67</v>
      </c>
      <c r="I294" s="5">
        <v>0</v>
      </c>
      <c r="J294" s="7"/>
      <c r="K294" s="7"/>
      <c r="L294" s="7"/>
      <c r="M294" s="7"/>
      <c r="N294" s="232">
        <f t="shared" si="25"/>
        <v>0</v>
      </c>
      <c r="O294" s="204"/>
      <c r="P294" s="204"/>
      <c r="Q294" s="204"/>
      <c r="R294" s="204">
        <v>1</v>
      </c>
      <c r="S294" s="204"/>
      <c r="T294" s="204"/>
      <c r="U294" s="204"/>
      <c r="V294" s="204"/>
      <c r="W294" s="204"/>
      <c r="X294" s="204"/>
      <c r="Y294" s="204"/>
      <c r="Z294" s="204"/>
      <c r="AA294" s="7"/>
      <c r="AB294" s="93"/>
      <c r="AC294" s="93"/>
      <c r="AD294" s="93"/>
      <c r="AE294" s="93"/>
      <c r="AF294" s="93"/>
      <c r="AG294" s="93"/>
      <c r="AH294" s="93"/>
      <c r="AI294" s="93"/>
      <c r="AN294" s="93"/>
      <c r="AO294" s="93"/>
      <c r="AP294" s="93"/>
    </row>
    <row r="295" spans="1:42" ht="12.75">
      <c r="A295" s="117">
        <v>288</v>
      </c>
      <c r="B295" s="324" t="s">
        <v>430</v>
      </c>
      <c r="C295" s="223">
        <v>38</v>
      </c>
      <c r="D295" s="1">
        <v>2008</v>
      </c>
      <c r="E295" s="7">
        <f t="shared" si="27"/>
        <v>0</v>
      </c>
      <c r="F295" s="12"/>
      <c r="G295" s="12">
        <f t="shared" si="28"/>
        <v>38</v>
      </c>
      <c r="I295" s="5">
        <v>0</v>
      </c>
      <c r="J295" s="7"/>
      <c r="K295" s="7"/>
      <c r="L295" s="7"/>
      <c r="M295" s="7"/>
      <c r="N295" s="232">
        <f t="shared" si="25"/>
        <v>0</v>
      </c>
      <c r="O295" s="54"/>
      <c r="P295" s="54">
        <v>1</v>
      </c>
      <c r="Q295" s="54">
        <v>1</v>
      </c>
      <c r="R295" s="54"/>
      <c r="S295" s="54"/>
      <c r="T295" s="54"/>
      <c r="U295" s="54"/>
      <c r="V295" s="54"/>
      <c r="W295" s="54"/>
      <c r="X295" s="54"/>
      <c r="Y295" s="54"/>
      <c r="Z295" s="54"/>
      <c r="AA295" s="7"/>
      <c r="AB295" s="93"/>
      <c r="AC295" s="93"/>
      <c r="AD295" s="93"/>
      <c r="AE295" s="93"/>
      <c r="AF295" s="93"/>
      <c r="AG295" s="93"/>
      <c r="AH295" s="93"/>
      <c r="AI295" s="93"/>
      <c r="AN295" s="93"/>
      <c r="AO295" s="93"/>
      <c r="AP295" s="93"/>
    </row>
    <row r="296" spans="1:42" ht="12.75">
      <c r="A296" s="117">
        <v>289</v>
      </c>
      <c r="B296" s="324" t="s">
        <v>429</v>
      </c>
      <c r="C296" s="1">
        <v>60</v>
      </c>
      <c r="D296" s="1">
        <v>2008</v>
      </c>
      <c r="E296" s="7">
        <f t="shared" si="27"/>
        <v>0</v>
      </c>
      <c r="F296" s="12"/>
      <c r="G296" s="12">
        <f t="shared" si="28"/>
        <v>60</v>
      </c>
      <c r="I296" s="5">
        <v>0</v>
      </c>
      <c r="J296" s="7"/>
      <c r="K296" s="7"/>
      <c r="L296" s="7"/>
      <c r="M296" s="7"/>
      <c r="N296" s="232">
        <f t="shared" si="25"/>
        <v>0</v>
      </c>
      <c r="O296" s="54"/>
      <c r="P296" s="54"/>
      <c r="Q296" s="54"/>
      <c r="R296" s="54">
        <v>1</v>
      </c>
      <c r="S296" s="54"/>
      <c r="T296" s="54"/>
      <c r="U296" s="54"/>
      <c r="V296" s="54"/>
      <c r="W296" s="54"/>
      <c r="X296" s="54"/>
      <c r="Y296" s="54"/>
      <c r="Z296" s="54"/>
      <c r="AA296" s="7"/>
      <c r="AB296" s="93"/>
      <c r="AC296" s="93"/>
      <c r="AD296" s="93"/>
      <c r="AE296" s="93"/>
      <c r="AF296" s="93"/>
      <c r="AG296" s="93"/>
      <c r="AH296" s="93"/>
      <c r="AI296" s="93"/>
      <c r="AN296" s="93"/>
      <c r="AO296" s="93"/>
      <c r="AP296" s="93"/>
    </row>
    <row r="297" spans="1:42" ht="12.75">
      <c r="A297" s="117">
        <v>290</v>
      </c>
      <c r="B297" s="68" t="s">
        <v>401</v>
      </c>
      <c r="C297" s="1">
        <v>61</v>
      </c>
      <c r="D297" s="1">
        <v>2008</v>
      </c>
      <c r="E297" s="7">
        <f t="shared" si="27"/>
        <v>0</v>
      </c>
      <c r="F297" s="12"/>
      <c r="G297" s="12">
        <f t="shared" si="28"/>
        <v>61</v>
      </c>
      <c r="I297" s="5">
        <v>0</v>
      </c>
      <c r="J297" s="7"/>
      <c r="K297" s="7"/>
      <c r="L297" s="7"/>
      <c r="M297" s="7"/>
      <c r="N297" s="232">
        <f t="shared" si="25"/>
        <v>0</v>
      </c>
      <c r="O297" s="54"/>
      <c r="P297" s="54">
        <v>1</v>
      </c>
      <c r="Q297" s="54"/>
      <c r="R297" s="54"/>
      <c r="S297" s="54"/>
      <c r="T297" s="54"/>
      <c r="U297" s="54"/>
      <c r="V297" s="54"/>
      <c r="W297" s="54"/>
      <c r="X297" s="54"/>
      <c r="Y297" s="54"/>
      <c r="Z297" s="54"/>
      <c r="AA297" s="7"/>
      <c r="AB297" s="93"/>
      <c r="AC297" s="93"/>
      <c r="AD297" s="93"/>
      <c r="AE297" s="93"/>
      <c r="AF297" s="93"/>
      <c r="AG297" s="93"/>
      <c r="AH297" s="93"/>
      <c r="AI297" s="93"/>
      <c r="AN297" s="93"/>
      <c r="AO297" s="93"/>
      <c r="AP297" s="93"/>
    </row>
    <row r="298" spans="1:42" ht="12.75">
      <c r="A298" s="117">
        <v>291</v>
      </c>
      <c r="B298" s="233" t="s">
        <v>441</v>
      </c>
      <c r="C298" s="277">
        <v>58</v>
      </c>
      <c r="D298" s="1">
        <v>2008</v>
      </c>
      <c r="E298" s="7">
        <f t="shared" si="27"/>
        <v>0</v>
      </c>
      <c r="F298" s="12"/>
      <c r="G298" s="73">
        <f>+C298+$A$6-D298</f>
        <v>58</v>
      </c>
      <c r="I298" s="5">
        <v>0</v>
      </c>
      <c r="J298" s="7"/>
      <c r="K298" s="7"/>
      <c r="L298" s="7"/>
      <c r="M298" s="7"/>
      <c r="N298" s="232">
        <f t="shared" si="25"/>
        <v>0</v>
      </c>
      <c r="O298" s="54"/>
      <c r="P298" s="54"/>
      <c r="Q298" s="54"/>
      <c r="R298" s="54"/>
      <c r="S298" s="54"/>
      <c r="T298" s="54"/>
      <c r="U298" s="54"/>
      <c r="V298" s="54"/>
      <c r="W298" s="54"/>
      <c r="X298" s="54"/>
      <c r="Y298" s="54"/>
      <c r="Z298" s="54"/>
      <c r="AA298" s="7"/>
      <c r="AB298" s="93"/>
      <c r="AC298" s="93"/>
      <c r="AD298" s="93"/>
      <c r="AE298" s="93"/>
      <c r="AF298" s="93"/>
      <c r="AG298" s="93"/>
      <c r="AH298" s="93"/>
      <c r="AI298" s="93"/>
      <c r="AN298" s="93"/>
      <c r="AO298" s="93"/>
      <c r="AP298" s="93"/>
    </row>
    <row r="299" spans="1:42" ht="12.75">
      <c r="A299" s="117">
        <v>292</v>
      </c>
      <c r="B299" s="233" t="s">
        <v>440</v>
      </c>
      <c r="C299" s="1">
        <v>72</v>
      </c>
      <c r="D299" s="1">
        <v>2008</v>
      </c>
      <c r="E299" s="7">
        <f t="shared" si="27"/>
        <v>0</v>
      </c>
      <c r="F299" s="12"/>
      <c r="G299" s="12">
        <f>+C299+$A$6-D299</f>
        <v>72</v>
      </c>
      <c r="I299" s="5">
        <v>0</v>
      </c>
      <c r="J299" s="7"/>
      <c r="K299" s="7"/>
      <c r="L299" s="7"/>
      <c r="M299" s="7"/>
      <c r="N299" s="232">
        <f t="shared" si="25"/>
        <v>0</v>
      </c>
      <c r="O299" s="54"/>
      <c r="P299" s="54"/>
      <c r="Q299" s="54"/>
      <c r="R299" s="54"/>
      <c r="S299" s="54"/>
      <c r="T299" s="54"/>
      <c r="U299" s="54"/>
      <c r="V299" s="54"/>
      <c r="W299" s="54"/>
      <c r="X299" s="54"/>
      <c r="Y299" s="54"/>
      <c r="Z299" s="54"/>
      <c r="AA299" s="7"/>
      <c r="AB299" s="93"/>
      <c r="AC299" s="93"/>
      <c r="AD299" s="93"/>
      <c r="AE299" s="93"/>
      <c r="AF299" s="93"/>
      <c r="AG299" s="93"/>
      <c r="AH299" s="93"/>
      <c r="AI299" s="93"/>
      <c r="AN299" s="93"/>
      <c r="AO299" s="93"/>
      <c r="AP299" s="93"/>
    </row>
    <row r="300" spans="1:42" ht="13.5" thickBot="1">
      <c r="A300" s="117">
        <v>293</v>
      </c>
      <c r="B300" s="68" t="s">
        <v>426</v>
      </c>
      <c r="C300" s="1">
        <v>68</v>
      </c>
      <c r="D300" s="1">
        <v>2008</v>
      </c>
      <c r="E300" s="7">
        <f t="shared" si="27"/>
        <v>0</v>
      </c>
      <c r="F300" s="12">
        <v>13</v>
      </c>
      <c r="G300" s="12">
        <f t="shared" si="28"/>
        <v>68</v>
      </c>
      <c r="H300" s="21">
        <f>AVERAGE(C288:C300)</f>
        <v>57.92307692307692</v>
      </c>
      <c r="I300" s="5">
        <v>0</v>
      </c>
      <c r="J300" s="7"/>
      <c r="K300" s="7"/>
      <c r="L300" s="7"/>
      <c r="M300" s="7"/>
      <c r="N300" s="232">
        <f t="shared" si="25"/>
        <v>0</v>
      </c>
      <c r="O300" s="54">
        <v>1</v>
      </c>
      <c r="P300" s="54"/>
      <c r="Q300" s="54">
        <v>1</v>
      </c>
      <c r="R300" s="54"/>
      <c r="S300" s="54"/>
      <c r="T300" s="54"/>
      <c r="U300" s="54"/>
      <c r="V300" s="54"/>
      <c r="W300" s="54"/>
      <c r="X300" s="54"/>
      <c r="Y300" s="54"/>
      <c r="Z300" s="54"/>
      <c r="AA300" s="7"/>
      <c r="AB300" s="93"/>
      <c r="AC300" s="93"/>
      <c r="AD300" s="93"/>
      <c r="AE300" s="93"/>
      <c r="AF300" s="93"/>
      <c r="AG300" s="93"/>
      <c r="AH300" s="93"/>
      <c r="AI300" s="93"/>
      <c r="AN300" s="93"/>
      <c r="AO300" s="93"/>
      <c r="AP300" s="93"/>
    </row>
    <row r="301" spans="1:42" ht="13.5" thickBot="1">
      <c r="A301" s="52"/>
      <c r="B301" s="79" t="s">
        <v>353</v>
      </c>
      <c r="C301" s="50">
        <f>AVERAGE(C8:C297)</f>
        <v>55.324137931034485</v>
      </c>
      <c r="D301" s="36"/>
      <c r="E301" s="50">
        <f>AVERAGE(E8:E296)</f>
        <v>5.349480968858131</v>
      </c>
      <c r="F301" s="76">
        <f>SUM(F8:F300)</f>
        <v>293</v>
      </c>
      <c r="G301" s="50">
        <f>AVERAGE(G8:G287)</f>
        <v>60.775</v>
      </c>
      <c r="H301" s="50">
        <f>AVERAGE(C8:C287)</f>
        <v>55.31785714285714</v>
      </c>
      <c r="I301" s="75"/>
      <c r="J301" s="36"/>
      <c r="K301" s="36"/>
      <c r="L301" s="36"/>
      <c r="M301" s="46" t="s">
        <v>352</v>
      </c>
      <c r="N301" s="319"/>
      <c r="O301" s="320">
        <f>SUM(O8:O296)</f>
        <v>121</v>
      </c>
      <c r="P301" s="321">
        <f aca="true" t="shared" si="29" ref="P301:Z301">SUM(P8:P295)</f>
        <v>105</v>
      </c>
      <c r="Q301" s="321">
        <f t="shared" si="29"/>
        <v>222</v>
      </c>
      <c r="R301" s="321">
        <f t="shared" si="29"/>
        <v>83</v>
      </c>
      <c r="S301" s="321">
        <f t="shared" si="29"/>
        <v>70</v>
      </c>
      <c r="T301" s="321">
        <f t="shared" si="29"/>
        <v>33</v>
      </c>
      <c r="U301" s="321">
        <f t="shared" si="29"/>
        <v>23</v>
      </c>
      <c r="V301" s="321">
        <f t="shared" si="29"/>
        <v>12</v>
      </c>
      <c r="W301" s="321">
        <f t="shared" si="29"/>
        <v>23</v>
      </c>
      <c r="X301" s="321">
        <f t="shared" si="29"/>
        <v>9</v>
      </c>
      <c r="Y301" s="321">
        <f t="shared" si="29"/>
        <v>11</v>
      </c>
      <c r="Z301" s="322">
        <f t="shared" si="29"/>
        <v>18</v>
      </c>
      <c r="AA301" s="7"/>
      <c r="AB301" s="93"/>
      <c r="AC301" s="93"/>
      <c r="AD301" s="93"/>
      <c r="AE301" s="93"/>
      <c r="AF301" s="93"/>
      <c r="AG301" s="93"/>
      <c r="AH301" s="93"/>
      <c r="AI301" s="93"/>
      <c r="AN301" s="93"/>
      <c r="AO301" s="93"/>
      <c r="AP301" s="93"/>
    </row>
    <row r="302" spans="1:42" ht="12.75">
      <c r="A302" s="27"/>
      <c r="B302" s="210"/>
      <c r="C302" s="7"/>
      <c r="D302" s="7"/>
      <c r="E302" s="7"/>
      <c r="F302" s="12"/>
      <c r="G302" s="12"/>
      <c r="H302" s="21"/>
      <c r="I302" s="5"/>
      <c r="J302" s="7"/>
      <c r="K302" s="7"/>
      <c r="L302" s="7"/>
      <c r="M302" s="7"/>
      <c r="N302" s="74"/>
      <c r="O302" s="7"/>
      <c r="P302" s="7"/>
      <c r="Q302" s="7"/>
      <c r="R302" s="7"/>
      <c r="S302" s="7"/>
      <c r="T302" s="7"/>
      <c r="U302" s="7"/>
      <c r="V302" s="7"/>
      <c r="W302" s="7"/>
      <c r="X302" s="7"/>
      <c r="Y302" s="7"/>
      <c r="Z302" s="7"/>
      <c r="AA302" s="7"/>
      <c r="AB302" s="93"/>
      <c r="AC302" s="93"/>
      <c r="AD302" s="93"/>
      <c r="AE302" s="93"/>
      <c r="AF302" s="93"/>
      <c r="AG302" s="93"/>
      <c r="AH302" s="93"/>
      <c r="AI302" s="93"/>
      <c r="AN302" s="93"/>
      <c r="AO302" s="93"/>
      <c r="AP302" s="93"/>
    </row>
    <row r="303" spans="28:42" ht="12.75">
      <c r="AB303" s="93"/>
      <c r="AC303" s="93"/>
      <c r="AD303" s="93"/>
      <c r="AE303" s="93"/>
      <c r="AF303" s="93"/>
      <c r="AG303" s="93"/>
      <c r="AH303" s="93"/>
      <c r="AI303" s="93"/>
      <c r="AN303" s="93"/>
      <c r="AO303" s="93"/>
      <c r="AP303" s="93"/>
    </row>
    <row r="304" spans="1:42" ht="13.5" thickBot="1">
      <c r="A304" s="32"/>
      <c r="B304" s="33"/>
      <c r="C304" s="42"/>
      <c r="D304" s="7"/>
      <c r="E304" s="42"/>
      <c r="F304" s="42"/>
      <c r="G304" s="42"/>
      <c r="H304" s="42"/>
      <c r="I304" s="7"/>
      <c r="J304" s="7"/>
      <c r="K304" s="7"/>
      <c r="L304" s="7"/>
      <c r="M304" s="82"/>
      <c r="N304" s="10"/>
      <c r="O304" s="82"/>
      <c r="P304" s="82"/>
      <c r="Q304" s="82"/>
      <c r="R304" s="82"/>
      <c r="S304" s="82"/>
      <c r="T304" s="82"/>
      <c r="U304" s="82"/>
      <c r="V304" s="82"/>
      <c r="W304" s="82"/>
      <c r="X304" s="82"/>
      <c r="Y304" s="82"/>
      <c r="Z304" s="82"/>
      <c r="AB304" s="93"/>
      <c r="AC304" s="93"/>
      <c r="AD304" s="328"/>
      <c r="AE304" s="93"/>
      <c r="AF304" s="93"/>
      <c r="AG304" s="93"/>
      <c r="AH304" s="93"/>
      <c r="AI304" s="93"/>
      <c r="AN304" s="93"/>
      <c r="AO304" s="93"/>
      <c r="AP304" s="93"/>
    </row>
    <row r="305" spans="1:42" ht="15">
      <c r="A305" s="182" t="s">
        <v>404</v>
      </c>
      <c r="B305" s="174"/>
      <c r="C305" s="172"/>
      <c r="D305" s="172"/>
      <c r="E305" s="103"/>
      <c r="F305" s="173"/>
      <c r="G305" s="174"/>
      <c r="H305" s="113"/>
      <c r="I305" s="104"/>
      <c r="J305" s="104"/>
      <c r="K305" s="104"/>
      <c r="L305" s="104"/>
      <c r="M305" s="104"/>
      <c r="N305" s="229"/>
      <c r="O305" s="104"/>
      <c r="P305" s="104"/>
      <c r="Q305" s="104"/>
      <c r="R305" s="104"/>
      <c r="S305" s="104"/>
      <c r="T305" s="104"/>
      <c r="U305" s="175"/>
      <c r="V305" s="175"/>
      <c r="W305" s="103"/>
      <c r="X305" s="103"/>
      <c r="Y305" s="103"/>
      <c r="Z305" s="105"/>
      <c r="AB305" s="93"/>
      <c r="AC305" s="93"/>
      <c r="AD305" s="93"/>
      <c r="AE305" s="93"/>
      <c r="AF305" s="93"/>
      <c r="AG305" s="93"/>
      <c r="AH305" s="93"/>
      <c r="AI305" s="93"/>
      <c r="AN305" s="93"/>
      <c r="AO305" s="93"/>
      <c r="AP305" s="93"/>
    </row>
    <row r="306" spans="1:42" ht="12.75">
      <c r="A306" s="300" t="s">
        <v>448</v>
      </c>
      <c r="B306" s="17"/>
      <c r="C306" s="72"/>
      <c r="D306" s="72"/>
      <c r="E306" s="17"/>
      <c r="F306" s="43"/>
      <c r="G306" s="17"/>
      <c r="H306" s="38"/>
      <c r="I306" s="17"/>
      <c r="J306" s="17"/>
      <c r="K306" s="17"/>
      <c r="L306" s="17"/>
      <c r="M306" s="17"/>
      <c r="N306" s="10"/>
      <c r="O306" s="17"/>
      <c r="P306" s="7"/>
      <c r="Q306" s="17"/>
      <c r="R306" s="17"/>
      <c r="S306" s="17"/>
      <c r="T306" s="17"/>
      <c r="U306" s="17"/>
      <c r="W306" s="17"/>
      <c r="X306" s="17"/>
      <c r="Y306" s="17"/>
      <c r="Z306" s="189"/>
      <c r="AB306" s="93"/>
      <c r="AC306" s="93"/>
      <c r="AD306" s="93"/>
      <c r="AE306" s="93"/>
      <c r="AF306" s="93"/>
      <c r="AG306" s="93"/>
      <c r="AH306" s="93"/>
      <c r="AI306" s="93"/>
      <c r="AN306" s="93"/>
      <c r="AO306" s="93"/>
      <c r="AP306" s="93"/>
    </row>
    <row r="307" spans="1:42" ht="12.75">
      <c r="A307" s="247" t="s">
        <v>379</v>
      </c>
      <c r="B307" s="25"/>
      <c r="C307" s="17"/>
      <c r="D307" s="17"/>
      <c r="E307" s="17"/>
      <c r="F307" s="43"/>
      <c r="G307" s="25"/>
      <c r="H307" s="38"/>
      <c r="I307" s="17"/>
      <c r="J307" s="17"/>
      <c r="K307" s="17"/>
      <c r="L307" s="17"/>
      <c r="M307" s="17"/>
      <c r="N307" s="246">
        <v>49</v>
      </c>
      <c r="O307" s="17" t="s">
        <v>384</v>
      </c>
      <c r="P307" s="7"/>
      <c r="S307" s="17"/>
      <c r="T307" s="17"/>
      <c r="U307" s="17"/>
      <c r="W307" s="17"/>
      <c r="X307" s="17"/>
      <c r="Y307" s="17"/>
      <c r="Z307" s="106"/>
      <c r="AB307" s="93"/>
      <c r="AC307" s="93"/>
      <c r="AD307" s="93"/>
      <c r="AE307" s="93"/>
      <c r="AF307" s="93"/>
      <c r="AG307" s="93"/>
      <c r="AH307" s="93"/>
      <c r="AI307" s="93"/>
      <c r="AN307" s="93"/>
      <c r="AO307" s="93"/>
      <c r="AP307" s="93"/>
    </row>
    <row r="308" spans="1:42" ht="12.75">
      <c r="A308" s="114" t="s">
        <v>347</v>
      </c>
      <c r="B308" s="17"/>
      <c r="C308" s="72"/>
      <c r="D308" s="72"/>
      <c r="E308" s="17"/>
      <c r="F308" s="43"/>
      <c r="G308" s="25"/>
      <c r="H308" s="37"/>
      <c r="I308" s="17"/>
      <c r="J308" s="17"/>
      <c r="K308" s="17"/>
      <c r="L308" s="17"/>
      <c r="M308" s="17"/>
      <c r="N308" s="10"/>
      <c r="O308" s="17"/>
      <c r="P308" s="7"/>
      <c r="Q308" s="17"/>
      <c r="R308" s="17"/>
      <c r="S308" s="17"/>
      <c r="T308" s="17"/>
      <c r="U308" s="17"/>
      <c r="W308" s="17"/>
      <c r="X308" s="17"/>
      <c r="Y308" s="17"/>
      <c r="Z308" s="106"/>
      <c r="AB308" s="93"/>
      <c r="AC308" s="93"/>
      <c r="AD308" s="93"/>
      <c r="AE308" s="93"/>
      <c r="AF308" s="93"/>
      <c r="AG308" s="93"/>
      <c r="AH308" s="93"/>
      <c r="AI308" s="93"/>
      <c r="AN308" s="93"/>
      <c r="AO308" s="93"/>
      <c r="AP308" s="93"/>
    </row>
    <row r="309" spans="1:42" ht="12.75">
      <c r="A309" s="176">
        <v>56</v>
      </c>
      <c r="B309" s="40" t="s">
        <v>337</v>
      </c>
      <c r="C309" s="7"/>
      <c r="D309" s="7"/>
      <c r="E309" s="7"/>
      <c r="F309" s="17"/>
      <c r="G309" s="25"/>
      <c r="H309" s="38"/>
      <c r="I309" s="17"/>
      <c r="J309" s="17"/>
      <c r="K309" s="17"/>
      <c r="L309" s="17"/>
      <c r="M309" s="17"/>
      <c r="N309" s="10"/>
      <c r="O309" s="15"/>
      <c r="P309" s="7"/>
      <c r="Q309" s="15"/>
      <c r="R309" s="15"/>
      <c r="S309" s="15"/>
      <c r="T309" s="15"/>
      <c r="U309" s="15"/>
      <c r="V309" s="15"/>
      <c r="W309" s="17"/>
      <c r="X309" s="17"/>
      <c r="Y309" s="17"/>
      <c r="Z309" s="106"/>
      <c r="AB309" s="93"/>
      <c r="AC309" s="93"/>
      <c r="AD309" s="93"/>
      <c r="AE309" s="93"/>
      <c r="AF309" s="93"/>
      <c r="AG309" s="93"/>
      <c r="AH309" s="93"/>
      <c r="AI309" s="93"/>
      <c r="AN309" s="93"/>
      <c r="AO309" s="93"/>
      <c r="AP309" s="93"/>
    </row>
    <row r="310" spans="1:42" ht="12.75">
      <c r="A310" s="114" t="s">
        <v>351</v>
      </c>
      <c r="B310" s="40"/>
      <c r="C310" s="7"/>
      <c r="D310" s="7"/>
      <c r="E310" s="7"/>
      <c r="F310" s="41"/>
      <c r="G310" s="24"/>
      <c r="H310" s="39"/>
      <c r="I310" s="24"/>
      <c r="J310" s="17"/>
      <c r="K310" s="17"/>
      <c r="L310" s="17"/>
      <c r="M310" s="17"/>
      <c r="N310" s="10"/>
      <c r="O310" s="17"/>
      <c r="P310" s="7"/>
      <c r="Q310" s="17"/>
      <c r="R310" s="17"/>
      <c r="S310" s="17"/>
      <c r="T310" s="17"/>
      <c r="U310" s="17"/>
      <c r="V310" s="7"/>
      <c r="W310" s="17"/>
      <c r="X310" s="17"/>
      <c r="Y310" s="17"/>
      <c r="Z310" s="106"/>
      <c r="AA310" s="18"/>
      <c r="AB310" s="93"/>
      <c r="AC310" s="93"/>
      <c r="AD310" s="93"/>
      <c r="AE310" s="93"/>
      <c r="AF310" s="93"/>
      <c r="AG310" s="93"/>
      <c r="AH310" s="93"/>
      <c r="AI310" s="93"/>
      <c r="AN310" s="93"/>
      <c r="AO310" s="93"/>
      <c r="AP310" s="93"/>
    </row>
    <row r="311" spans="1:42" ht="13.5" thickBot="1">
      <c r="A311" s="177" t="s">
        <v>232</v>
      </c>
      <c r="B311" s="178"/>
      <c r="C311" s="107"/>
      <c r="D311" s="107"/>
      <c r="E311" s="107"/>
      <c r="F311" s="179"/>
      <c r="G311" s="180"/>
      <c r="H311" s="181"/>
      <c r="I311" s="180"/>
      <c r="J311" s="115"/>
      <c r="K311" s="115"/>
      <c r="L311" s="115"/>
      <c r="M311" s="115"/>
      <c r="N311" s="230"/>
      <c r="O311" s="115"/>
      <c r="P311" s="107"/>
      <c r="Q311" s="115"/>
      <c r="R311" s="115"/>
      <c r="S311" s="115"/>
      <c r="T311" s="115"/>
      <c r="U311" s="115"/>
      <c r="V311" s="107"/>
      <c r="W311" s="115"/>
      <c r="X311" s="115"/>
      <c r="Y311" s="115"/>
      <c r="Z311" s="116"/>
      <c r="AA311" s="18"/>
      <c r="AB311" s="93"/>
      <c r="AC311" s="93"/>
      <c r="AD311" s="93"/>
      <c r="AE311" s="93"/>
      <c r="AF311" s="93"/>
      <c r="AG311" s="93"/>
      <c r="AH311" s="93"/>
      <c r="AI311" s="93"/>
      <c r="AN311" s="93"/>
      <c r="AO311" s="93"/>
      <c r="AP311" s="93"/>
    </row>
    <row r="312" spans="1:42" ht="15.75" customHeight="1" thickBot="1">
      <c r="A312" s="17"/>
      <c r="B312" s="25"/>
      <c r="C312" s="17"/>
      <c r="D312" s="17"/>
      <c r="E312" s="17"/>
      <c r="F312" s="41"/>
      <c r="G312" s="24"/>
      <c r="H312" s="39"/>
      <c r="I312" s="24"/>
      <c r="J312" s="17"/>
      <c r="K312" s="17"/>
      <c r="L312" s="17"/>
      <c r="M312" s="17"/>
      <c r="N312" s="10"/>
      <c r="O312" s="17"/>
      <c r="P312" s="7"/>
      <c r="Q312" s="17"/>
      <c r="R312" s="17"/>
      <c r="S312" s="17"/>
      <c r="T312" s="17"/>
      <c r="U312" s="17"/>
      <c r="V312" s="7"/>
      <c r="W312" s="17"/>
      <c r="X312" s="17"/>
      <c r="Y312" s="17"/>
      <c r="Z312" s="17"/>
      <c r="AB312" s="93"/>
      <c r="AC312" s="93"/>
      <c r="AD312" s="93"/>
      <c r="AE312" s="93"/>
      <c r="AF312" s="93"/>
      <c r="AG312" s="93"/>
      <c r="AH312" s="93"/>
      <c r="AI312" s="93"/>
      <c r="AN312" s="93"/>
      <c r="AO312" s="93"/>
      <c r="AP312" s="93"/>
    </row>
    <row r="313" spans="1:42" ht="42.75" customHeight="1" thickBot="1" thickTop="1">
      <c r="A313" s="297" t="s">
        <v>315</v>
      </c>
      <c r="B313" s="264"/>
      <c r="C313" s="251"/>
      <c r="D313" s="251"/>
      <c r="E313" s="251"/>
      <c r="F313" s="252"/>
      <c r="G313" s="283"/>
      <c r="H313" s="299" t="s">
        <v>386</v>
      </c>
      <c r="I313" s="253"/>
      <c r="J313" s="253"/>
      <c r="K313" s="253"/>
      <c r="L313" s="284" t="s">
        <v>385</v>
      </c>
      <c r="M313" s="298"/>
      <c r="N313" s="298"/>
      <c r="O313" s="298"/>
      <c r="P313" s="298" t="s">
        <v>387</v>
      </c>
      <c r="Q313" s="253"/>
      <c r="R313" s="253"/>
      <c r="S313" s="253"/>
      <c r="T313" s="253"/>
      <c r="U313" s="253"/>
      <c r="V313" s="251"/>
      <c r="W313" s="253"/>
      <c r="X313" s="253"/>
      <c r="Y313" s="253"/>
      <c r="Z313" s="254"/>
      <c r="AB313" s="93"/>
      <c r="AC313" s="93"/>
      <c r="AD313" s="93"/>
      <c r="AE313" s="93"/>
      <c r="AF313" s="93"/>
      <c r="AG313" s="93"/>
      <c r="AH313" s="93"/>
      <c r="AI313" s="93"/>
      <c r="AN313" s="93"/>
      <c r="AO313" s="93"/>
      <c r="AP313" s="93"/>
    </row>
    <row r="314" spans="1:42" ht="13.5" thickTop="1">
      <c r="A314" s="263"/>
      <c r="B314" s="260"/>
      <c r="C314" s="7"/>
      <c r="D314" s="7"/>
      <c r="E314" s="7"/>
      <c r="F314" s="255"/>
      <c r="G314" s="256" t="s">
        <v>1</v>
      </c>
      <c r="H314" s="257"/>
      <c r="I314" s="24"/>
      <c r="J314" s="17"/>
      <c r="K314" s="17"/>
      <c r="L314" s="17"/>
      <c r="M314" s="29"/>
      <c r="N314" s="10"/>
      <c r="O314" s="19"/>
      <c r="V314" s="7"/>
      <c r="W314" s="17"/>
      <c r="X314" s="17"/>
      <c r="Z314" s="29"/>
      <c r="AB314" s="93"/>
      <c r="AC314" s="93"/>
      <c r="AD314" s="93"/>
      <c r="AE314" s="93"/>
      <c r="AF314" s="93"/>
      <c r="AG314" s="93"/>
      <c r="AH314" s="93"/>
      <c r="AI314" s="93"/>
      <c r="AN314" s="93"/>
      <c r="AO314" s="93"/>
      <c r="AP314" s="93"/>
    </row>
    <row r="315" spans="1:42" ht="12.75">
      <c r="A315" s="259"/>
      <c r="B315" s="271"/>
      <c r="C315" s="7"/>
      <c r="D315" s="7"/>
      <c r="E315" s="7"/>
      <c r="F315" s="255"/>
      <c r="G315" s="256" t="s">
        <v>215</v>
      </c>
      <c r="H315" s="258"/>
      <c r="I315" s="77"/>
      <c r="J315" s="17"/>
      <c r="K315" s="17"/>
      <c r="L315" s="17"/>
      <c r="M315" s="29"/>
      <c r="N315" s="10"/>
      <c r="O315" s="78"/>
      <c r="P315" s="30"/>
      <c r="Q315" s="31"/>
      <c r="R315" s="31"/>
      <c r="S315" s="31"/>
      <c r="T315" s="31"/>
      <c r="U315" s="31"/>
      <c r="V315" s="30"/>
      <c r="W315" s="31"/>
      <c r="X315" s="31"/>
      <c r="Y315" s="31"/>
      <c r="Z315" s="44"/>
      <c r="AB315" s="93"/>
      <c r="AC315" s="93"/>
      <c r="AD315" s="93"/>
      <c r="AE315" s="93"/>
      <c r="AF315" s="93"/>
      <c r="AG315" s="93"/>
      <c r="AH315" s="93"/>
      <c r="AI315" s="93"/>
      <c r="AN315" s="93"/>
      <c r="AO315" s="93"/>
      <c r="AP315" s="93"/>
    </row>
    <row r="316" spans="1:42" ht="12.75">
      <c r="A316" s="270">
        <v>1</v>
      </c>
      <c r="B316" s="272" t="s">
        <v>247</v>
      </c>
      <c r="C316" s="12">
        <v>70</v>
      </c>
      <c r="D316" s="7">
        <v>2002</v>
      </c>
      <c r="E316" s="7">
        <v>1</v>
      </c>
      <c r="F316" s="7"/>
      <c r="G316" s="7">
        <f>+C316+E316</f>
        <v>71</v>
      </c>
      <c r="H316" s="21"/>
      <c r="I316" s="5">
        <v>0</v>
      </c>
      <c r="J316" s="7"/>
      <c r="K316" s="7"/>
      <c r="L316" s="7"/>
      <c r="M316" s="243">
        <v>1</v>
      </c>
      <c r="N316" s="10"/>
      <c r="O316" s="53"/>
      <c r="P316" s="54">
        <v>1</v>
      </c>
      <c r="Q316" s="53"/>
      <c r="R316" s="53"/>
      <c r="S316" s="53"/>
      <c r="T316" s="53"/>
      <c r="U316" s="53"/>
      <c r="V316" s="53"/>
      <c r="W316" s="53"/>
      <c r="X316" s="53"/>
      <c r="Y316" s="53"/>
      <c r="Z316" s="53"/>
      <c r="AB316" s="93"/>
      <c r="AC316" s="93"/>
      <c r="AD316" s="93"/>
      <c r="AE316" s="93"/>
      <c r="AF316" s="93"/>
      <c r="AG316" s="93"/>
      <c r="AH316" s="93"/>
      <c r="AI316" s="93"/>
      <c r="AN316" s="93"/>
      <c r="AO316" s="93"/>
      <c r="AP316" s="93"/>
    </row>
    <row r="317" spans="1:42" ht="12.75">
      <c r="A317" s="270">
        <v>2</v>
      </c>
      <c r="B317" s="269" t="s">
        <v>248</v>
      </c>
      <c r="C317" s="12">
        <v>46</v>
      </c>
      <c r="D317" s="7">
        <v>2000</v>
      </c>
      <c r="E317" s="7">
        <v>1</v>
      </c>
      <c r="F317" s="7"/>
      <c r="G317" s="7">
        <f>+C317+E317</f>
        <v>47</v>
      </c>
      <c r="H317" s="21"/>
      <c r="I317" s="5">
        <v>0</v>
      </c>
      <c r="J317" s="7"/>
      <c r="K317" s="7"/>
      <c r="L317" s="7"/>
      <c r="M317" s="243">
        <v>1</v>
      </c>
      <c r="N317" s="10"/>
      <c r="O317" s="53"/>
      <c r="P317" s="54">
        <v>1</v>
      </c>
      <c r="Q317" s="53"/>
      <c r="R317" s="53"/>
      <c r="S317" s="53">
        <v>1</v>
      </c>
      <c r="T317" s="53"/>
      <c r="U317" s="53"/>
      <c r="V317" s="53"/>
      <c r="W317" s="53"/>
      <c r="X317" s="53"/>
      <c r="Y317" s="53"/>
      <c r="Z317" s="53"/>
      <c r="AB317" s="93"/>
      <c r="AC317" s="93"/>
      <c r="AD317" s="93"/>
      <c r="AE317" s="93"/>
      <c r="AF317" s="93"/>
      <c r="AG317" s="93"/>
      <c r="AH317" s="93"/>
      <c r="AI317" s="93"/>
      <c r="AN317" s="93"/>
      <c r="AO317" s="93"/>
      <c r="AP317" s="93"/>
    </row>
    <row r="318" spans="1:42" ht="12.75">
      <c r="A318" s="270">
        <v>3</v>
      </c>
      <c r="B318" s="269" t="s">
        <v>335</v>
      </c>
      <c r="C318" s="7">
        <v>56</v>
      </c>
      <c r="D318" s="7">
        <v>2006</v>
      </c>
      <c r="E318" s="7">
        <v>1</v>
      </c>
      <c r="F318" s="7"/>
      <c r="G318" s="7">
        <v>57</v>
      </c>
      <c r="H318" s="22"/>
      <c r="I318" s="5">
        <v>0</v>
      </c>
      <c r="J318" s="7"/>
      <c r="K318" s="7"/>
      <c r="L318" s="7"/>
      <c r="M318" s="243">
        <v>1</v>
      </c>
      <c r="N318" s="10"/>
      <c r="O318" s="54">
        <v>1</v>
      </c>
      <c r="P318" s="54"/>
      <c r="Q318" s="54">
        <v>1</v>
      </c>
      <c r="R318" s="54"/>
      <c r="S318" s="54"/>
      <c r="T318" s="54"/>
      <c r="U318" s="54"/>
      <c r="V318" s="54"/>
      <c r="W318" s="55">
        <v>1</v>
      </c>
      <c r="X318" s="53"/>
      <c r="Y318" s="53"/>
      <c r="Z318" s="53"/>
      <c r="AB318" s="93"/>
      <c r="AC318" s="93"/>
      <c r="AD318" s="93"/>
      <c r="AE318" s="93"/>
      <c r="AF318" s="93"/>
      <c r="AG318" s="93"/>
      <c r="AH318" s="93"/>
      <c r="AI318" s="93"/>
      <c r="AN318" s="93"/>
      <c r="AO318" s="93"/>
      <c r="AP318" s="93"/>
    </row>
    <row r="319" spans="1:42" ht="12.75">
      <c r="A319" s="270">
        <v>4</v>
      </c>
      <c r="B319" s="269" t="s">
        <v>238</v>
      </c>
      <c r="C319" s="12">
        <v>54</v>
      </c>
      <c r="D319" s="7">
        <v>1996</v>
      </c>
      <c r="E319" s="7">
        <v>1</v>
      </c>
      <c r="F319" s="7"/>
      <c r="G319" s="7">
        <f>+C319+E319</f>
        <v>55</v>
      </c>
      <c r="H319" s="21"/>
      <c r="I319" s="5">
        <v>0</v>
      </c>
      <c r="J319" s="7"/>
      <c r="K319" s="7"/>
      <c r="L319" s="7"/>
      <c r="M319" s="243">
        <v>1</v>
      </c>
      <c r="N319" s="10"/>
      <c r="O319" s="53"/>
      <c r="P319" s="54">
        <v>1</v>
      </c>
      <c r="Q319" s="53">
        <v>1</v>
      </c>
      <c r="R319" s="53"/>
      <c r="S319" s="53"/>
      <c r="T319" s="53"/>
      <c r="U319" s="53"/>
      <c r="V319" s="53"/>
      <c r="W319" s="53"/>
      <c r="X319" s="53"/>
      <c r="Y319" s="53"/>
      <c r="Z319" s="53"/>
      <c r="AB319" s="93"/>
      <c r="AC319" s="217"/>
      <c r="AD319" s="93"/>
      <c r="AE319" s="93"/>
      <c r="AF319" s="93"/>
      <c r="AG319" s="93"/>
      <c r="AH319" s="93"/>
      <c r="AI319" s="93"/>
      <c r="AN319" s="93"/>
      <c r="AO319" s="93"/>
      <c r="AP319" s="93"/>
    </row>
    <row r="320" spans="1:42" ht="12.75">
      <c r="A320" s="270">
        <v>5</v>
      </c>
      <c r="B320" s="269" t="s">
        <v>333</v>
      </c>
      <c r="C320" s="7">
        <v>46</v>
      </c>
      <c r="D320" s="7">
        <v>2006</v>
      </c>
      <c r="E320" s="7">
        <v>1</v>
      </c>
      <c r="F320" s="7"/>
      <c r="G320" s="7">
        <v>47</v>
      </c>
      <c r="H320" s="21"/>
      <c r="I320" s="5">
        <v>0</v>
      </c>
      <c r="J320" s="7"/>
      <c r="K320" s="7"/>
      <c r="L320" s="7"/>
      <c r="M320" s="243">
        <v>1</v>
      </c>
      <c r="N320" s="74"/>
      <c r="O320" s="54"/>
      <c r="P320" s="54"/>
      <c r="Q320" s="54">
        <v>1</v>
      </c>
      <c r="R320" s="54"/>
      <c r="S320" s="54"/>
      <c r="T320" s="54"/>
      <c r="U320" s="54"/>
      <c r="V320" s="54"/>
      <c r="W320" s="53"/>
      <c r="X320" s="54"/>
      <c r="Y320" s="54"/>
      <c r="Z320" s="54"/>
      <c r="AB320" s="93"/>
      <c r="AC320" s="93"/>
      <c r="AD320" s="93"/>
      <c r="AE320" s="93"/>
      <c r="AF320" s="93"/>
      <c r="AG320" s="93"/>
      <c r="AH320" s="93"/>
      <c r="AI320" s="93"/>
      <c r="AN320" s="93"/>
      <c r="AO320" s="93"/>
      <c r="AP320" s="93"/>
    </row>
    <row r="321" spans="1:42" ht="12.75">
      <c r="A321" s="270">
        <v>6</v>
      </c>
      <c r="B321" s="266" t="s">
        <v>227</v>
      </c>
      <c r="C321" s="10">
        <v>60</v>
      </c>
      <c r="D321" s="7">
        <v>2007</v>
      </c>
      <c r="E321" s="7">
        <f>+$A$6-D321</f>
        <v>1</v>
      </c>
      <c r="F321" s="7"/>
      <c r="G321" s="12">
        <f>+C321+$A$6-D321</f>
        <v>61</v>
      </c>
      <c r="I321" s="5">
        <v>0</v>
      </c>
      <c r="J321" s="7"/>
      <c r="K321" s="7"/>
      <c r="L321" s="7"/>
      <c r="M321" s="7">
        <v>1</v>
      </c>
      <c r="N321" s="232">
        <f>+E321-M321</f>
        <v>0</v>
      </c>
      <c r="O321" s="98">
        <v>1</v>
      </c>
      <c r="P321" s="98"/>
      <c r="Q321" s="98">
        <v>1</v>
      </c>
      <c r="R321" s="98">
        <v>1</v>
      </c>
      <c r="S321" s="98"/>
      <c r="T321" s="98"/>
      <c r="U321" s="98">
        <v>1</v>
      </c>
      <c r="V321" s="98"/>
      <c r="W321" s="98"/>
      <c r="X321" s="98"/>
      <c r="Y321" s="98"/>
      <c r="Z321" s="54"/>
      <c r="AB321" s="93"/>
      <c r="AC321" s="93"/>
      <c r="AD321" s="93"/>
      <c r="AE321" s="93"/>
      <c r="AF321" s="93"/>
      <c r="AG321" s="93"/>
      <c r="AH321" s="93"/>
      <c r="AI321" s="93"/>
      <c r="AN321" s="93"/>
      <c r="AO321" s="93"/>
      <c r="AP321" s="93"/>
    </row>
    <row r="322" spans="1:42" ht="12.75">
      <c r="A322" s="270">
        <v>7</v>
      </c>
      <c r="B322" s="269" t="s">
        <v>249</v>
      </c>
      <c r="C322" s="12">
        <v>73</v>
      </c>
      <c r="D322" s="7">
        <v>2001</v>
      </c>
      <c r="E322" s="7">
        <v>1</v>
      </c>
      <c r="F322" s="7"/>
      <c r="G322" s="7">
        <f>+C322+E322</f>
        <v>74</v>
      </c>
      <c r="H322" s="21"/>
      <c r="I322" s="5">
        <v>0</v>
      </c>
      <c r="J322" s="7"/>
      <c r="K322" s="7"/>
      <c r="L322" s="7"/>
      <c r="M322" s="243">
        <v>1</v>
      </c>
      <c r="N322" s="10"/>
      <c r="O322" s="54">
        <v>1</v>
      </c>
      <c r="P322" s="54"/>
      <c r="Q322" s="54">
        <v>1</v>
      </c>
      <c r="R322" s="53">
        <v>1</v>
      </c>
      <c r="S322" s="53"/>
      <c r="T322" s="53"/>
      <c r="U322" s="53"/>
      <c r="V322" s="53"/>
      <c r="W322" s="53"/>
      <c r="X322" s="53"/>
      <c r="Y322" s="53"/>
      <c r="Z322" s="53"/>
      <c r="AB322" s="93"/>
      <c r="AC322" s="93"/>
      <c r="AD322" s="93"/>
      <c r="AE322" s="93"/>
      <c r="AF322" s="93"/>
      <c r="AG322" s="93"/>
      <c r="AH322" s="93"/>
      <c r="AI322" s="93"/>
      <c r="AN322" s="93"/>
      <c r="AO322" s="93"/>
      <c r="AP322" s="93"/>
    </row>
    <row r="323" spans="1:42" ht="12.75">
      <c r="A323" s="270">
        <v>8</v>
      </c>
      <c r="B323" s="266" t="s">
        <v>414</v>
      </c>
      <c r="C323" s="12">
        <v>67</v>
      </c>
      <c r="D323" s="7">
        <v>2007</v>
      </c>
      <c r="E323" s="7">
        <v>1</v>
      </c>
      <c r="F323" s="7"/>
      <c r="G323" s="7">
        <f>+C323+E323</f>
        <v>68</v>
      </c>
      <c r="H323" s="21"/>
      <c r="I323" s="5">
        <v>0</v>
      </c>
      <c r="J323" s="7"/>
      <c r="K323" s="7"/>
      <c r="L323" s="7"/>
      <c r="M323" s="243">
        <v>1</v>
      </c>
      <c r="N323" s="10"/>
      <c r="O323" s="54"/>
      <c r="P323" s="54">
        <v>1</v>
      </c>
      <c r="Q323" s="54"/>
      <c r="R323" s="53"/>
      <c r="S323" s="53"/>
      <c r="T323" s="53"/>
      <c r="U323" s="53"/>
      <c r="V323" s="53"/>
      <c r="W323" s="53"/>
      <c r="X323" s="53"/>
      <c r="Y323" s="53"/>
      <c r="Z323" s="53"/>
      <c r="AB323" s="93"/>
      <c r="AC323" s="93"/>
      <c r="AD323" s="93"/>
      <c r="AE323" s="93"/>
      <c r="AF323" s="93"/>
      <c r="AG323" s="93"/>
      <c r="AH323" s="93"/>
      <c r="AI323" s="93"/>
      <c r="AN323" s="93"/>
      <c r="AO323" s="93"/>
      <c r="AP323" s="93"/>
    </row>
    <row r="324" spans="1:42" ht="12.75">
      <c r="A324" s="270">
        <v>9</v>
      </c>
      <c r="B324" s="269" t="s">
        <v>239</v>
      </c>
      <c r="C324" s="12">
        <v>65</v>
      </c>
      <c r="D324" s="7">
        <v>2004</v>
      </c>
      <c r="E324" s="7">
        <v>1</v>
      </c>
      <c r="F324" s="7">
        <v>9</v>
      </c>
      <c r="G324" s="7">
        <f>+C324+E324</f>
        <v>66</v>
      </c>
      <c r="H324" s="21">
        <f>AVERAGE(G316:G324)</f>
        <v>60.666666666666664</v>
      </c>
      <c r="I324" s="5">
        <v>0</v>
      </c>
      <c r="J324" s="7"/>
      <c r="K324" s="7"/>
      <c r="L324" s="7"/>
      <c r="M324" s="243">
        <v>1</v>
      </c>
      <c r="N324" s="10"/>
      <c r="O324" s="53"/>
      <c r="P324" s="54"/>
      <c r="Q324" s="53"/>
      <c r="R324" s="53"/>
      <c r="S324" s="53"/>
      <c r="T324" s="53"/>
      <c r="U324" s="53"/>
      <c r="V324" s="53"/>
      <c r="W324" s="53"/>
      <c r="X324" s="53"/>
      <c r="Y324" s="53"/>
      <c r="Z324" s="53">
        <v>1</v>
      </c>
      <c r="AB324" s="93"/>
      <c r="AC324" s="93"/>
      <c r="AD324" s="93"/>
      <c r="AE324" s="93"/>
      <c r="AF324" s="93"/>
      <c r="AG324" s="93"/>
      <c r="AH324" s="93"/>
      <c r="AI324" s="93"/>
      <c r="AN324" s="93"/>
      <c r="AO324" s="93"/>
      <c r="AP324" s="93"/>
    </row>
    <row r="325" spans="1:42" ht="12.75">
      <c r="A325" s="270">
        <v>10</v>
      </c>
      <c r="B325" s="266" t="s">
        <v>419</v>
      </c>
      <c r="C325" s="12">
        <v>57</v>
      </c>
      <c r="D325" s="7">
        <v>2005</v>
      </c>
      <c r="E325" s="7">
        <v>2</v>
      </c>
      <c r="F325" s="7"/>
      <c r="G325" s="7">
        <f>+C325+$A$6-D325</f>
        <v>60</v>
      </c>
      <c r="H325" s="21"/>
      <c r="I325" s="5">
        <v>0</v>
      </c>
      <c r="J325" s="7">
        <v>1</v>
      </c>
      <c r="K325" s="7"/>
      <c r="L325" s="7"/>
      <c r="M325" s="243">
        <v>2</v>
      </c>
      <c r="N325" s="10">
        <f>+E325-M325</f>
        <v>0</v>
      </c>
      <c r="O325" s="123">
        <v>1</v>
      </c>
      <c r="P325" s="54"/>
      <c r="Q325" s="197">
        <v>1</v>
      </c>
      <c r="R325" s="53">
        <v>1</v>
      </c>
      <c r="S325" s="198">
        <v>1</v>
      </c>
      <c r="T325" s="53"/>
      <c r="U325" s="198"/>
      <c r="V325" s="54"/>
      <c r="W325" s="198">
        <v>1</v>
      </c>
      <c r="X325" s="53"/>
      <c r="Y325" s="198"/>
      <c r="Z325" s="53"/>
      <c r="AB325" s="93"/>
      <c r="AC325" s="93"/>
      <c r="AD325" s="93"/>
      <c r="AE325" s="93"/>
      <c r="AF325" s="93"/>
      <c r="AG325" s="93"/>
      <c r="AH325" s="93"/>
      <c r="AI325" s="93"/>
      <c r="AN325" s="93"/>
      <c r="AO325" s="93"/>
      <c r="AP325" s="93"/>
    </row>
    <row r="326" spans="1:42" ht="12.75">
      <c r="A326" s="270">
        <v>11</v>
      </c>
      <c r="B326" s="266" t="s">
        <v>250</v>
      </c>
      <c r="C326" s="12">
        <v>74</v>
      </c>
      <c r="D326" s="7">
        <v>1999</v>
      </c>
      <c r="E326" s="7">
        <v>2</v>
      </c>
      <c r="F326" s="7"/>
      <c r="G326" s="7">
        <f>+C326+E326</f>
        <v>76</v>
      </c>
      <c r="H326" s="21" t="s">
        <v>161</v>
      </c>
      <c r="I326" s="5">
        <v>0</v>
      </c>
      <c r="J326" s="7">
        <v>1</v>
      </c>
      <c r="L326" s="7"/>
      <c r="M326" s="243">
        <v>2</v>
      </c>
      <c r="N326" s="10"/>
      <c r="O326" s="53">
        <v>1</v>
      </c>
      <c r="P326" s="54"/>
      <c r="Q326" s="53">
        <v>1</v>
      </c>
      <c r="R326" s="53">
        <v>1</v>
      </c>
      <c r="S326" s="53"/>
      <c r="T326" s="53"/>
      <c r="U326" s="53"/>
      <c r="V326" s="53"/>
      <c r="W326" s="53"/>
      <c r="X326" s="53"/>
      <c r="Y326" s="53"/>
      <c r="Z326" s="53"/>
      <c r="AB326" s="93"/>
      <c r="AC326" s="317"/>
      <c r="AD326" s="93"/>
      <c r="AE326" s="93"/>
      <c r="AF326" s="93"/>
      <c r="AG326" s="93"/>
      <c r="AH326" s="93"/>
      <c r="AI326" s="93"/>
      <c r="AN326" s="93"/>
      <c r="AO326" s="93"/>
      <c r="AP326" s="93"/>
    </row>
    <row r="327" spans="1:42" ht="12.75">
      <c r="A327" s="270">
        <v>12</v>
      </c>
      <c r="B327" s="266" t="s">
        <v>420</v>
      </c>
      <c r="C327" s="7">
        <v>48</v>
      </c>
      <c r="D327" s="7">
        <v>2006</v>
      </c>
      <c r="E327" s="7">
        <f>+$A$6-D327</f>
        <v>2</v>
      </c>
      <c r="F327" s="7"/>
      <c r="G327" s="7">
        <f>+C327+$A$6-D327</f>
        <v>50</v>
      </c>
      <c r="H327" s="21"/>
      <c r="I327" s="5">
        <v>0</v>
      </c>
      <c r="J327" s="17"/>
      <c r="K327" s="7"/>
      <c r="L327" s="7"/>
      <c r="M327" s="7">
        <v>2</v>
      </c>
      <c r="N327" s="232">
        <f>+E327-M327</f>
        <v>0</v>
      </c>
      <c r="O327" s="98"/>
      <c r="P327" s="98">
        <v>1</v>
      </c>
      <c r="Q327" s="98">
        <v>1</v>
      </c>
      <c r="R327" s="98"/>
      <c r="S327" s="98"/>
      <c r="T327" s="98">
        <v>1</v>
      </c>
      <c r="U327" s="98"/>
      <c r="V327" s="98"/>
      <c r="W327" s="123"/>
      <c r="X327" s="123"/>
      <c r="Y327" s="123">
        <v>1</v>
      </c>
      <c r="Z327" s="53">
        <v>1</v>
      </c>
      <c r="AB327" s="93"/>
      <c r="AC327" s="217"/>
      <c r="AD327" s="93"/>
      <c r="AE327" s="93"/>
      <c r="AF327" s="93"/>
      <c r="AG327" s="93"/>
      <c r="AH327" s="93"/>
      <c r="AI327" s="93"/>
      <c r="AN327" s="93"/>
      <c r="AO327" s="93"/>
      <c r="AP327" s="93"/>
    </row>
    <row r="328" spans="1:42" ht="12.75">
      <c r="A328" s="270">
        <v>13</v>
      </c>
      <c r="B328" s="266" t="s">
        <v>251</v>
      </c>
      <c r="C328" s="12">
        <v>52</v>
      </c>
      <c r="D328" s="7">
        <v>2004</v>
      </c>
      <c r="E328" s="7">
        <v>2</v>
      </c>
      <c r="F328" s="12"/>
      <c r="G328" s="7">
        <f>+C328+E328</f>
        <v>54</v>
      </c>
      <c r="H328" s="21"/>
      <c r="I328" s="5">
        <v>0</v>
      </c>
      <c r="J328" s="7">
        <v>1</v>
      </c>
      <c r="K328" s="7"/>
      <c r="L328" s="7"/>
      <c r="M328" s="243">
        <v>2</v>
      </c>
      <c r="N328" s="10"/>
      <c r="O328" s="54">
        <v>1</v>
      </c>
      <c r="P328" s="54"/>
      <c r="Q328" s="54">
        <v>1</v>
      </c>
      <c r="R328" s="54">
        <v>1</v>
      </c>
      <c r="S328" s="53"/>
      <c r="T328" s="53"/>
      <c r="U328" s="53"/>
      <c r="V328" s="53"/>
      <c r="W328" s="53">
        <v>1</v>
      </c>
      <c r="X328" s="53"/>
      <c r="Y328" s="53"/>
      <c r="Z328" s="53"/>
      <c r="AB328" s="93"/>
      <c r="AC328" s="217"/>
      <c r="AD328" s="93"/>
      <c r="AE328" s="93"/>
      <c r="AF328" s="93"/>
      <c r="AG328" s="93"/>
      <c r="AH328" s="93"/>
      <c r="AI328" s="93"/>
      <c r="AN328" s="93"/>
      <c r="AO328" s="93"/>
      <c r="AP328" s="93"/>
    </row>
    <row r="329" spans="1:42" ht="12.75">
      <c r="A329" s="270">
        <v>14</v>
      </c>
      <c r="B329" s="266" t="s">
        <v>295</v>
      </c>
      <c r="C329" s="12">
        <v>79</v>
      </c>
      <c r="D329" s="12">
        <v>2003</v>
      </c>
      <c r="E329" s="12">
        <v>2</v>
      </c>
      <c r="F329" s="7"/>
      <c r="G329" s="12">
        <v>82</v>
      </c>
      <c r="H329" s="23"/>
      <c r="I329" s="63">
        <v>0</v>
      </c>
      <c r="J329" s="81"/>
      <c r="K329" s="12"/>
      <c r="L329" s="12"/>
      <c r="M329" s="244">
        <v>2</v>
      </c>
      <c r="N329" s="74"/>
      <c r="O329" s="54"/>
      <c r="P329" s="54"/>
      <c r="Q329" s="54"/>
      <c r="R329" s="54"/>
      <c r="S329" s="54"/>
      <c r="T329" s="54"/>
      <c r="U329" s="54"/>
      <c r="V329" s="54"/>
      <c r="W329" s="53"/>
      <c r="X329" s="54"/>
      <c r="Y329" s="54"/>
      <c r="Z329" s="54"/>
      <c r="AB329" s="93"/>
      <c r="AC329" s="93"/>
      <c r="AD329" s="93"/>
      <c r="AE329" s="93"/>
      <c r="AF329" s="93"/>
      <c r="AG329" s="93"/>
      <c r="AH329" s="93"/>
      <c r="AI329" s="93"/>
      <c r="AN329" s="93"/>
      <c r="AO329" s="93"/>
      <c r="AP329" s="93"/>
    </row>
    <row r="330" spans="1:42" ht="12.75">
      <c r="A330" s="270">
        <v>15</v>
      </c>
      <c r="B330" s="265" t="s">
        <v>373</v>
      </c>
      <c r="C330" s="7">
        <v>80</v>
      </c>
      <c r="D330" s="7">
        <v>2001</v>
      </c>
      <c r="E330" s="7">
        <v>2</v>
      </c>
      <c r="F330" s="12"/>
      <c r="G330" s="7">
        <f>+C330+$A$6-D330</f>
        <v>87</v>
      </c>
      <c r="H330" s="21"/>
      <c r="I330" s="5">
        <v>0</v>
      </c>
      <c r="J330" s="7">
        <v>1</v>
      </c>
      <c r="K330" s="7"/>
      <c r="L330" s="7"/>
      <c r="M330" s="7">
        <v>2</v>
      </c>
      <c r="N330" s="232"/>
      <c r="O330" s="54">
        <v>1</v>
      </c>
      <c r="P330" s="54"/>
      <c r="Q330" s="54">
        <v>1</v>
      </c>
      <c r="R330" s="54"/>
      <c r="S330" s="54"/>
      <c r="T330" s="54"/>
      <c r="U330" s="54"/>
      <c r="V330" s="54"/>
      <c r="W330" s="53"/>
      <c r="X330" s="53"/>
      <c r="Y330" s="53"/>
      <c r="Z330" s="53"/>
      <c r="AB330" s="93"/>
      <c r="AC330" s="93"/>
      <c r="AD330" s="93"/>
      <c r="AE330" s="93"/>
      <c r="AF330" s="93"/>
      <c r="AG330" s="93"/>
      <c r="AH330" s="93"/>
      <c r="AI330" s="93"/>
      <c r="AN330" s="93"/>
      <c r="AO330" s="93"/>
      <c r="AP330" s="93"/>
    </row>
    <row r="331" spans="1:42" ht="12.75">
      <c r="A331" s="270">
        <v>16</v>
      </c>
      <c r="B331" s="266" t="s">
        <v>252</v>
      </c>
      <c r="C331" s="12">
        <v>64</v>
      </c>
      <c r="D331" s="7">
        <v>2005</v>
      </c>
      <c r="E331" s="7">
        <v>2</v>
      </c>
      <c r="F331" s="7"/>
      <c r="G331" s="7">
        <f>+C331+E331</f>
        <v>66</v>
      </c>
      <c r="H331" s="21"/>
      <c r="I331" s="5">
        <v>0</v>
      </c>
      <c r="J331" s="7">
        <v>1</v>
      </c>
      <c r="K331" s="7"/>
      <c r="L331" s="7"/>
      <c r="M331" s="243">
        <v>2</v>
      </c>
      <c r="N331" s="10"/>
      <c r="O331" s="53">
        <v>1</v>
      </c>
      <c r="P331" s="54"/>
      <c r="Q331" s="53">
        <v>1</v>
      </c>
      <c r="R331" s="53">
        <v>1</v>
      </c>
      <c r="S331" s="53"/>
      <c r="T331" s="53"/>
      <c r="U331" s="53"/>
      <c r="V331" s="53"/>
      <c r="W331" s="53"/>
      <c r="X331" s="53"/>
      <c r="Y331" s="53"/>
      <c r="Z331" s="53"/>
      <c r="AB331" s="93"/>
      <c r="AC331" s="93"/>
      <c r="AD331" s="93"/>
      <c r="AE331" s="93"/>
      <c r="AF331" s="93"/>
      <c r="AG331" s="93"/>
      <c r="AH331" s="93"/>
      <c r="AI331" s="93"/>
      <c r="AN331" s="93"/>
      <c r="AO331" s="93"/>
      <c r="AP331" s="93"/>
    </row>
    <row r="332" spans="1:42" ht="12.75">
      <c r="A332" s="270">
        <v>17</v>
      </c>
      <c r="B332" s="266" t="s">
        <v>253</v>
      </c>
      <c r="C332" s="12">
        <v>67</v>
      </c>
      <c r="D332" s="7">
        <v>1999</v>
      </c>
      <c r="E332" s="7">
        <v>2</v>
      </c>
      <c r="F332" s="12"/>
      <c r="G332" s="7">
        <f>+C332+E332</f>
        <v>69</v>
      </c>
      <c r="H332" s="21"/>
      <c r="I332" s="5">
        <v>0</v>
      </c>
      <c r="J332" s="7">
        <v>1</v>
      </c>
      <c r="K332" s="7"/>
      <c r="L332" s="7"/>
      <c r="M332" s="243">
        <v>2</v>
      </c>
      <c r="N332" s="10"/>
      <c r="O332" s="54"/>
      <c r="P332" s="54"/>
      <c r="Q332" s="54">
        <v>1</v>
      </c>
      <c r="R332" s="54">
        <v>1</v>
      </c>
      <c r="S332" s="54"/>
      <c r="T332" s="54"/>
      <c r="U332" s="54"/>
      <c r="V332" s="54"/>
      <c r="W332" s="53"/>
      <c r="X332" s="53"/>
      <c r="Y332" s="53"/>
      <c r="Z332" s="53"/>
      <c r="AB332" s="93"/>
      <c r="AC332" s="93"/>
      <c r="AD332" s="93"/>
      <c r="AE332" s="93"/>
      <c r="AF332" s="93"/>
      <c r="AG332" s="93"/>
      <c r="AH332" s="93"/>
      <c r="AI332" s="93"/>
      <c r="AN332" s="93"/>
      <c r="AO332" s="93"/>
      <c r="AP332" s="93"/>
    </row>
    <row r="333" spans="1:42" ht="12.75">
      <c r="A333" s="270">
        <v>18</v>
      </c>
      <c r="B333" s="266" t="s">
        <v>403</v>
      </c>
      <c r="C333" s="12">
        <v>60</v>
      </c>
      <c r="D333" s="7">
        <v>2005</v>
      </c>
      <c r="E333" s="7">
        <v>2</v>
      </c>
      <c r="F333" s="7"/>
      <c r="G333" s="7">
        <v>62</v>
      </c>
      <c r="H333" s="21"/>
      <c r="I333" s="5">
        <v>0</v>
      </c>
      <c r="J333" s="7">
        <v>1</v>
      </c>
      <c r="K333" s="7"/>
      <c r="L333" s="7"/>
      <c r="M333" s="7">
        <v>2</v>
      </c>
      <c r="N333" s="10"/>
      <c r="O333" s="54">
        <v>1</v>
      </c>
      <c r="P333" s="54">
        <v>1</v>
      </c>
      <c r="Q333" s="54">
        <v>1</v>
      </c>
      <c r="R333" s="54"/>
      <c r="S333" s="54"/>
      <c r="T333" s="54"/>
      <c r="U333" s="54"/>
      <c r="V333" s="54"/>
      <c r="W333" s="53"/>
      <c r="X333" s="53"/>
      <c r="Y333" s="53"/>
      <c r="Z333" s="53"/>
      <c r="AB333" s="93"/>
      <c r="AC333" s="93"/>
      <c r="AD333" s="93"/>
      <c r="AE333" s="93"/>
      <c r="AF333" s="93"/>
      <c r="AG333" s="93"/>
      <c r="AH333" s="93"/>
      <c r="AI333" s="93"/>
      <c r="AN333" s="93"/>
      <c r="AO333" s="93"/>
      <c r="AP333" s="93"/>
    </row>
    <row r="334" spans="1:42" ht="12.75">
      <c r="A334" s="270">
        <v>19</v>
      </c>
      <c r="B334" s="266" t="s">
        <v>254</v>
      </c>
      <c r="C334" s="12">
        <v>76</v>
      </c>
      <c r="D334" s="7">
        <v>2000</v>
      </c>
      <c r="E334" s="7">
        <v>2</v>
      </c>
      <c r="F334" s="12"/>
      <c r="G334" s="7">
        <f>+C334+E334</f>
        <v>78</v>
      </c>
      <c r="H334" s="21"/>
      <c r="I334" s="5">
        <v>0</v>
      </c>
      <c r="J334" s="7">
        <v>1</v>
      </c>
      <c r="K334" s="7"/>
      <c r="L334" s="7"/>
      <c r="M334" s="243">
        <v>2</v>
      </c>
      <c r="N334" s="10"/>
      <c r="O334" s="53">
        <v>1</v>
      </c>
      <c r="P334" s="54"/>
      <c r="Q334" s="53"/>
      <c r="R334" s="53">
        <v>1</v>
      </c>
      <c r="S334" s="53"/>
      <c r="T334" s="53"/>
      <c r="U334" s="53"/>
      <c r="V334" s="53"/>
      <c r="W334" s="53"/>
      <c r="X334" s="53"/>
      <c r="Y334" s="53"/>
      <c r="Z334" s="53"/>
      <c r="AB334" s="93"/>
      <c r="AC334" s="93"/>
      <c r="AD334" s="93"/>
      <c r="AE334" s="93"/>
      <c r="AF334" s="93"/>
      <c r="AG334" s="93"/>
      <c r="AH334" s="93"/>
      <c r="AI334" s="93"/>
      <c r="AN334" s="93"/>
      <c r="AO334" s="93"/>
      <c r="AP334" s="93"/>
    </row>
    <row r="335" spans="1:42" ht="12.75">
      <c r="A335" s="270">
        <v>20</v>
      </c>
      <c r="B335" s="267" t="s">
        <v>255</v>
      </c>
      <c r="C335" s="268">
        <v>67</v>
      </c>
      <c r="D335" s="7">
        <v>2002</v>
      </c>
      <c r="E335" s="7">
        <v>2</v>
      </c>
      <c r="F335" s="7"/>
      <c r="G335" s="28">
        <f>+C335+E335</f>
        <v>69</v>
      </c>
      <c r="I335" s="5">
        <v>0</v>
      </c>
      <c r="J335" s="7">
        <v>1</v>
      </c>
      <c r="K335" s="7"/>
      <c r="L335" s="7"/>
      <c r="M335" s="243">
        <v>2</v>
      </c>
      <c r="N335" s="10"/>
      <c r="O335" s="54">
        <v>1</v>
      </c>
      <c r="P335" s="54"/>
      <c r="Q335" s="54">
        <v>1</v>
      </c>
      <c r="R335" s="54">
        <v>1</v>
      </c>
      <c r="S335" s="54"/>
      <c r="T335" s="54"/>
      <c r="U335" s="54"/>
      <c r="V335" s="54">
        <v>1</v>
      </c>
      <c r="W335" s="53"/>
      <c r="X335" s="53"/>
      <c r="Y335" s="53"/>
      <c r="Z335" s="53"/>
      <c r="AB335" s="93"/>
      <c r="AC335" s="93"/>
      <c r="AD335" s="93"/>
      <c r="AE335" s="93"/>
      <c r="AF335" s="93"/>
      <c r="AG335" s="93"/>
      <c r="AH335" s="93"/>
      <c r="AI335" s="93"/>
      <c r="AN335" s="93"/>
      <c r="AO335" s="93"/>
      <c r="AP335" s="93"/>
    </row>
    <row r="336" spans="1:42" ht="12.75">
      <c r="A336" s="270">
        <v>21</v>
      </c>
      <c r="B336" s="266" t="s">
        <v>363</v>
      </c>
      <c r="C336" s="17">
        <v>58</v>
      </c>
      <c r="D336" s="17">
        <v>2005</v>
      </c>
      <c r="E336" s="17">
        <v>2</v>
      </c>
      <c r="F336" s="7">
        <v>12</v>
      </c>
      <c r="G336" s="7">
        <f>+C336+$A$6-D336</f>
        <v>61</v>
      </c>
      <c r="H336" s="21">
        <f>AVERAGE(G326:G336)</f>
        <v>68.54545454545455</v>
      </c>
      <c r="I336" s="19">
        <v>0</v>
      </c>
      <c r="J336" s="17">
        <v>1</v>
      </c>
      <c r="K336" s="17"/>
      <c r="L336" s="17"/>
      <c r="M336" s="29">
        <v>2</v>
      </c>
      <c r="N336" s="74"/>
      <c r="O336" s="54"/>
      <c r="P336" s="54">
        <v>1</v>
      </c>
      <c r="Q336" s="54">
        <v>1</v>
      </c>
      <c r="R336" s="54">
        <v>1</v>
      </c>
      <c r="S336" s="54"/>
      <c r="T336" s="54"/>
      <c r="U336" s="53">
        <v>1</v>
      </c>
      <c r="V336" s="53"/>
      <c r="W336" s="53">
        <v>1</v>
      </c>
      <c r="X336" s="53">
        <v>1</v>
      </c>
      <c r="Y336" s="53"/>
      <c r="Z336" s="53"/>
      <c r="AB336" s="93"/>
      <c r="AC336" s="217"/>
      <c r="AD336" s="93"/>
      <c r="AE336" s="93"/>
      <c r="AF336" s="93"/>
      <c r="AG336" s="93"/>
      <c r="AH336" s="93"/>
      <c r="AI336" s="93"/>
      <c r="AN336" s="93"/>
      <c r="AO336" s="93"/>
      <c r="AP336" s="93"/>
    </row>
    <row r="337" spans="1:42" ht="12.75">
      <c r="A337" s="270">
        <v>22</v>
      </c>
      <c r="B337" s="266" t="s">
        <v>375</v>
      </c>
      <c r="C337" s="12">
        <v>48</v>
      </c>
      <c r="D337" s="12">
        <v>2004</v>
      </c>
      <c r="E337" s="12">
        <v>3</v>
      </c>
      <c r="F337" s="12"/>
      <c r="G337" s="7">
        <f>+C337+$A$6-D337</f>
        <v>52</v>
      </c>
      <c r="H337" s="23" t="s">
        <v>161</v>
      </c>
      <c r="I337" s="63">
        <v>0</v>
      </c>
      <c r="J337" s="12">
        <v>2</v>
      </c>
      <c r="L337" s="12"/>
      <c r="M337" s="12">
        <v>3</v>
      </c>
      <c r="N337" s="232"/>
      <c r="O337" s="60"/>
      <c r="P337" s="60"/>
      <c r="Q337" s="60"/>
      <c r="R337" s="60">
        <v>1</v>
      </c>
      <c r="S337" s="60"/>
      <c r="T337" s="60"/>
      <c r="U337" s="60">
        <v>1</v>
      </c>
      <c r="V337" s="60"/>
      <c r="W337" s="53"/>
      <c r="X337" s="53"/>
      <c r="Y337" s="53"/>
      <c r="Z337" s="53">
        <v>1</v>
      </c>
      <c r="AB337" s="93"/>
      <c r="AC337" s="217"/>
      <c r="AD337" s="93"/>
      <c r="AE337" s="93"/>
      <c r="AF337" s="93"/>
      <c r="AG337" s="93"/>
      <c r="AH337" s="93"/>
      <c r="AI337" s="93"/>
      <c r="AN337" s="93"/>
      <c r="AO337" s="93"/>
      <c r="AP337" s="93"/>
    </row>
    <row r="338" spans="1:42" ht="12.75">
      <c r="A338" s="270">
        <v>23</v>
      </c>
      <c r="B338" s="266" t="s">
        <v>374</v>
      </c>
      <c r="C338" s="7">
        <v>68</v>
      </c>
      <c r="D338" s="7">
        <v>2004</v>
      </c>
      <c r="E338" s="7">
        <v>3</v>
      </c>
      <c r="F338" s="12"/>
      <c r="G338" s="7">
        <f>+C338+$A$6-D338</f>
        <v>72</v>
      </c>
      <c r="H338" s="21"/>
      <c r="I338" s="5">
        <v>0</v>
      </c>
      <c r="J338" s="7">
        <v>1</v>
      </c>
      <c r="K338" s="7"/>
      <c r="L338" s="7">
        <v>2</v>
      </c>
      <c r="M338" s="7">
        <v>3</v>
      </c>
      <c r="N338" s="232"/>
      <c r="O338" s="54"/>
      <c r="P338" s="54"/>
      <c r="Q338" s="54">
        <v>1</v>
      </c>
      <c r="R338" s="54">
        <v>1</v>
      </c>
      <c r="S338" s="54"/>
      <c r="T338" s="54"/>
      <c r="U338" s="54">
        <v>1</v>
      </c>
      <c r="V338" s="54"/>
      <c r="W338" s="53">
        <v>1</v>
      </c>
      <c r="X338" s="53"/>
      <c r="Y338" s="53"/>
      <c r="Z338" s="53"/>
      <c r="AB338" s="93"/>
      <c r="AC338" s="217"/>
      <c r="AD338" s="93"/>
      <c r="AE338" s="93"/>
      <c r="AF338" s="93"/>
      <c r="AG338" s="93"/>
      <c r="AH338" s="93"/>
      <c r="AI338" s="93"/>
      <c r="AN338" s="93"/>
      <c r="AO338" s="93"/>
      <c r="AP338" s="93"/>
    </row>
    <row r="339" spans="1:42" ht="12.75">
      <c r="A339" s="270">
        <v>24</v>
      </c>
      <c r="B339" s="266" t="s">
        <v>256</v>
      </c>
      <c r="C339" s="12">
        <v>73</v>
      </c>
      <c r="D339" s="7">
        <v>2000</v>
      </c>
      <c r="E339" s="7">
        <v>3</v>
      </c>
      <c r="F339" s="7"/>
      <c r="G339" s="7">
        <f>+C339+E339</f>
        <v>76</v>
      </c>
      <c r="H339" s="21"/>
      <c r="I339" s="5">
        <v>0</v>
      </c>
      <c r="J339" s="7"/>
      <c r="K339" s="7"/>
      <c r="L339" s="7"/>
      <c r="M339" s="243">
        <v>3</v>
      </c>
      <c r="N339" s="10"/>
      <c r="O339" s="123"/>
      <c r="P339" s="54"/>
      <c r="Q339" s="197">
        <v>1</v>
      </c>
      <c r="R339" s="53"/>
      <c r="S339" s="198"/>
      <c r="T339" s="53"/>
      <c r="U339" s="198"/>
      <c r="V339" s="54">
        <v>1</v>
      </c>
      <c r="W339" s="198"/>
      <c r="X339" s="53"/>
      <c r="Y339" s="198"/>
      <c r="Z339" s="53"/>
      <c r="AB339" s="93"/>
      <c r="AC339" s="93"/>
      <c r="AD339" s="93"/>
      <c r="AE339" s="93"/>
      <c r="AF339" s="93"/>
      <c r="AG339" s="93"/>
      <c r="AH339" s="93"/>
      <c r="AI339" s="93"/>
      <c r="AN339" s="93"/>
      <c r="AO339" s="93"/>
      <c r="AP339" s="93"/>
    </row>
    <row r="340" spans="1:42" ht="12.75">
      <c r="A340" s="270">
        <v>25</v>
      </c>
      <c r="B340" s="266" t="s">
        <v>258</v>
      </c>
      <c r="C340" s="12">
        <v>40</v>
      </c>
      <c r="D340" s="7">
        <v>1999</v>
      </c>
      <c r="E340" s="7">
        <v>3</v>
      </c>
      <c r="F340" s="7"/>
      <c r="G340" s="7">
        <v>43</v>
      </c>
      <c r="H340" s="22"/>
      <c r="I340" s="5">
        <v>0</v>
      </c>
      <c r="J340" s="7">
        <v>1</v>
      </c>
      <c r="K340" s="7">
        <v>3</v>
      </c>
      <c r="L340" s="7"/>
      <c r="M340" s="243">
        <v>3</v>
      </c>
      <c r="N340" s="10"/>
      <c r="O340" s="123">
        <v>1</v>
      </c>
      <c r="P340" s="54"/>
      <c r="Q340" s="198">
        <v>1</v>
      </c>
      <c r="R340" s="53">
        <v>1</v>
      </c>
      <c r="S340" s="198">
        <v>1</v>
      </c>
      <c r="T340" s="53">
        <v>1</v>
      </c>
      <c r="U340" s="198"/>
      <c r="V340" s="53"/>
      <c r="W340" s="198"/>
      <c r="X340" s="53"/>
      <c r="Y340" s="198"/>
      <c r="Z340" s="53"/>
      <c r="AB340" s="93"/>
      <c r="AC340" s="93"/>
      <c r="AD340" s="93"/>
      <c r="AE340" s="93"/>
      <c r="AF340" s="93"/>
      <c r="AG340" s="93"/>
      <c r="AH340" s="93"/>
      <c r="AI340" s="93"/>
      <c r="AN340" s="93"/>
      <c r="AO340" s="93"/>
      <c r="AP340" s="93"/>
    </row>
    <row r="341" spans="1:42" ht="12.75">
      <c r="A341" s="270">
        <v>26</v>
      </c>
      <c r="B341" s="266" t="s">
        <v>259</v>
      </c>
      <c r="C341" s="12">
        <v>73</v>
      </c>
      <c r="D341" s="7">
        <v>1999</v>
      </c>
      <c r="E341" s="7">
        <v>3</v>
      </c>
      <c r="F341" s="7"/>
      <c r="G341" s="7">
        <v>76</v>
      </c>
      <c r="H341" s="38"/>
      <c r="I341" s="19">
        <v>0</v>
      </c>
      <c r="J341" s="17">
        <v>2</v>
      </c>
      <c r="K341" s="17">
        <v>3</v>
      </c>
      <c r="L341" s="17"/>
      <c r="M341" s="29">
        <v>3</v>
      </c>
      <c r="N341" s="10"/>
      <c r="O341" s="98">
        <v>1</v>
      </c>
      <c r="P341" s="54"/>
      <c r="Q341" s="197">
        <v>1</v>
      </c>
      <c r="R341" s="54">
        <v>1</v>
      </c>
      <c r="S341" s="197"/>
      <c r="T341" s="54"/>
      <c r="U341" s="197"/>
      <c r="V341" s="54"/>
      <c r="W341" s="198"/>
      <c r="X341" s="53"/>
      <c r="Y341" s="198"/>
      <c r="Z341" s="53"/>
      <c r="AB341" s="93"/>
      <c r="AC341" s="93"/>
      <c r="AD341" s="93"/>
      <c r="AE341" s="93"/>
      <c r="AF341" s="93"/>
      <c r="AG341" s="93"/>
      <c r="AH341" s="93"/>
      <c r="AI341" s="93"/>
      <c r="AN341" s="93"/>
      <c r="AO341" s="93"/>
      <c r="AP341" s="93"/>
    </row>
    <row r="342" spans="1:42" ht="12.75">
      <c r="A342" s="270">
        <v>27</v>
      </c>
      <c r="B342" s="266" t="s">
        <v>260</v>
      </c>
      <c r="C342" s="12">
        <v>52</v>
      </c>
      <c r="D342" s="7">
        <v>2000</v>
      </c>
      <c r="E342" s="7">
        <v>3</v>
      </c>
      <c r="G342" s="7">
        <v>55</v>
      </c>
      <c r="I342" s="5">
        <v>0</v>
      </c>
      <c r="J342" s="7">
        <v>1</v>
      </c>
      <c r="K342" s="7"/>
      <c r="L342" s="7"/>
      <c r="M342" s="243">
        <v>3</v>
      </c>
      <c r="N342" s="10"/>
      <c r="O342" s="123"/>
      <c r="P342" s="54"/>
      <c r="Q342" s="198">
        <v>1</v>
      </c>
      <c r="R342" s="53">
        <v>1</v>
      </c>
      <c r="S342" s="198"/>
      <c r="T342" s="53"/>
      <c r="U342" s="198"/>
      <c r="V342" s="53"/>
      <c r="W342" s="198"/>
      <c r="X342" s="53"/>
      <c r="Y342" s="198">
        <v>1</v>
      </c>
      <c r="Z342" s="53"/>
      <c r="AB342" s="93"/>
      <c r="AC342" s="93"/>
      <c r="AD342" s="93"/>
      <c r="AE342" s="93"/>
      <c r="AF342" s="93"/>
      <c r="AG342" s="93"/>
      <c r="AH342" s="93"/>
      <c r="AI342" s="93"/>
      <c r="AN342" s="93"/>
      <c r="AO342" s="93"/>
      <c r="AP342" s="93"/>
    </row>
    <row r="343" spans="1:42" ht="12.75">
      <c r="A343" s="270">
        <v>28</v>
      </c>
      <c r="B343" s="266" t="s">
        <v>257</v>
      </c>
      <c r="C343" s="12">
        <v>60</v>
      </c>
      <c r="D343" s="7">
        <v>2000</v>
      </c>
      <c r="E343" s="7">
        <v>3</v>
      </c>
      <c r="F343" s="7"/>
      <c r="G343" s="7">
        <v>63</v>
      </c>
      <c r="I343" s="5">
        <v>0</v>
      </c>
      <c r="J343" s="7">
        <v>1</v>
      </c>
      <c r="K343" s="7">
        <v>2</v>
      </c>
      <c r="L343" s="7"/>
      <c r="M343" s="243">
        <v>4</v>
      </c>
      <c r="N343" s="10"/>
      <c r="O343" s="98">
        <v>1</v>
      </c>
      <c r="P343" s="54"/>
      <c r="Q343" s="197">
        <v>1</v>
      </c>
      <c r="R343" s="54">
        <v>1</v>
      </c>
      <c r="S343" s="197"/>
      <c r="T343" s="54"/>
      <c r="U343" s="197"/>
      <c r="V343" s="54"/>
      <c r="W343" s="198"/>
      <c r="X343" s="53"/>
      <c r="Y343" s="198"/>
      <c r="Z343" s="53"/>
      <c r="AB343" s="93"/>
      <c r="AC343" s="93"/>
      <c r="AD343" s="93"/>
      <c r="AE343" s="93"/>
      <c r="AF343" s="93"/>
      <c r="AG343" s="93"/>
      <c r="AH343" s="93"/>
      <c r="AI343" s="93"/>
      <c r="AN343" s="93"/>
      <c r="AO343" s="93"/>
      <c r="AP343" s="93"/>
    </row>
    <row r="344" spans="1:42" ht="12.75">
      <c r="A344" s="270">
        <v>29</v>
      </c>
      <c r="B344" s="266" t="s">
        <v>395</v>
      </c>
      <c r="C344" s="7">
        <v>64</v>
      </c>
      <c r="D344" s="7">
        <v>2004</v>
      </c>
      <c r="E344" s="7">
        <v>3</v>
      </c>
      <c r="F344" s="12"/>
      <c r="G344" s="7">
        <f>+C344+$A$6-D344</f>
        <v>68</v>
      </c>
      <c r="I344" s="5">
        <v>0</v>
      </c>
      <c r="J344" s="5">
        <v>1</v>
      </c>
      <c r="K344" s="7">
        <v>2</v>
      </c>
      <c r="L344" s="7"/>
      <c r="M344" s="7">
        <v>3</v>
      </c>
      <c r="N344" s="232"/>
      <c r="O344" s="53"/>
      <c r="P344" s="54"/>
      <c r="Q344" s="53"/>
      <c r="R344" s="53"/>
      <c r="S344" s="53"/>
      <c r="T344" s="53"/>
      <c r="U344" s="53"/>
      <c r="V344" s="53"/>
      <c r="W344" s="53">
        <v>1</v>
      </c>
      <c r="X344" s="53"/>
      <c r="Y344" s="53"/>
      <c r="Z344" s="53">
        <v>1</v>
      </c>
      <c r="AB344" s="93"/>
      <c r="AC344" s="93"/>
      <c r="AD344" s="93"/>
      <c r="AE344" s="93"/>
      <c r="AF344" s="93"/>
      <c r="AG344" s="93"/>
      <c r="AH344" s="93"/>
      <c r="AI344" s="93"/>
      <c r="AN344" s="93"/>
      <c r="AO344" s="93"/>
      <c r="AP344" s="93"/>
    </row>
    <row r="345" spans="1:42" ht="12.75">
      <c r="A345" s="270">
        <v>30</v>
      </c>
      <c r="B345" s="266" t="s">
        <v>423</v>
      </c>
      <c r="C345" s="7">
        <v>62</v>
      </c>
      <c r="D345" s="7">
        <v>2005</v>
      </c>
      <c r="E345" s="7">
        <f>+$A$6-D345</f>
        <v>3</v>
      </c>
      <c r="F345" s="7"/>
      <c r="G345" s="7">
        <f>+C345+$A$6-D345</f>
        <v>65</v>
      </c>
      <c r="H345" s="21"/>
      <c r="I345" s="5">
        <v>0</v>
      </c>
      <c r="J345" s="7">
        <v>1</v>
      </c>
      <c r="K345" s="7"/>
      <c r="L345" s="7"/>
      <c r="M345" s="1">
        <v>3</v>
      </c>
      <c r="N345" s="232"/>
      <c r="O345" s="54">
        <v>1</v>
      </c>
      <c r="P345" s="54"/>
      <c r="Q345" s="54">
        <v>1</v>
      </c>
      <c r="R345" s="54"/>
      <c r="S345" s="54"/>
      <c r="T345" s="54"/>
      <c r="U345" s="54">
        <v>1</v>
      </c>
      <c r="V345" s="53"/>
      <c r="W345" s="55"/>
      <c r="X345" s="53"/>
      <c r="Y345" s="53"/>
      <c r="Z345" s="53"/>
      <c r="AB345" s="93"/>
      <c r="AC345" s="93"/>
      <c r="AD345" s="93"/>
      <c r="AE345" s="93"/>
      <c r="AF345" s="93"/>
      <c r="AG345" s="93"/>
      <c r="AH345" s="93"/>
      <c r="AI345" s="93"/>
      <c r="AN345" s="93"/>
      <c r="AO345" s="93"/>
      <c r="AP345" s="93"/>
    </row>
    <row r="346" spans="1:42" ht="12.75">
      <c r="A346" s="270">
        <v>31</v>
      </c>
      <c r="B346" s="266" t="s">
        <v>422</v>
      </c>
      <c r="C346" s="7">
        <v>80</v>
      </c>
      <c r="D346" s="7">
        <v>2005</v>
      </c>
      <c r="E346" s="7">
        <f>+$A$6-D346</f>
        <v>3</v>
      </c>
      <c r="F346" s="7"/>
      <c r="G346" s="7">
        <f>+C346+$A$6-D346</f>
        <v>83</v>
      </c>
      <c r="H346" s="25"/>
      <c r="I346" s="63">
        <v>0</v>
      </c>
      <c r="J346" s="17">
        <v>1</v>
      </c>
      <c r="K346" s="7"/>
      <c r="L346" s="7">
        <v>2</v>
      </c>
      <c r="M346" s="1">
        <v>3</v>
      </c>
      <c r="N346" s="232"/>
      <c r="O346" s="54">
        <v>1</v>
      </c>
      <c r="P346" s="54"/>
      <c r="Q346" s="54">
        <v>1</v>
      </c>
      <c r="R346" s="54"/>
      <c r="S346" s="54"/>
      <c r="T346" s="54"/>
      <c r="U346" s="54"/>
      <c r="V346" s="53"/>
      <c r="W346" s="55"/>
      <c r="X346" s="53"/>
      <c r="Y346" s="53"/>
      <c r="Z346" s="53"/>
      <c r="AB346" s="93"/>
      <c r="AC346" s="93"/>
      <c r="AD346" s="93"/>
      <c r="AE346" s="93"/>
      <c r="AF346" s="93"/>
      <c r="AG346" s="93"/>
      <c r="AH346" s="93"/>
      <c r="AI346" s="93"/>
      <c r="AN346" s="93"/>
      <c r="AO346" s="93"/>
      <c r="AP346" s="93"/>
    </row>
    <row r="347" spans="1:42" ht="12.75">
      <c r="A347" s="270">
        <v>32</v>
      </c>
      <c r="B347" s="266" t="s">
        <v>437</v>
      </c>
      <c r="C347" s="7">
        <v>36</v>
      </c>
      <c r="D347" s="7">
        <v>2005</v>
      </c>
      <c r="E347" s="7">
        <f>+$A$6-D347</f>
        <v>3</v>
      </c>
      <c r="F347" s="7">
        <v>11</v>
      </c>
      <c r="G347" s="12">
        <f>+C347+$A$6-D347</f>
        <v>39</v>
      </c>
      <c r="H347" s="21">
        <f>AVERAGE(G342:G347)</f>
        <v>62.166666666666664</v>
      </c>
      <c r="I347" s="5">
        <v>0</v>
      </c>
      <c r="J347" s="7"/>
      <c r="K347" s="7">
        <v>2</v>
      </c>
      <c r="M347" s="1">
        <v>3</v>
      </c>
      <c r="N347" s="232"/>
      <c r="O347" s="54"/>
      <c r="P347" s="54">
        <v>1</v>
      </c>
      <c r="Q347" s="54">
        <v>1</v>
      </c>
      <c r="R347" s="54">
        <v>1</v>
      </c>
      <c r="S347" s="54"/>
      <c r="T347" s="54"/>
      <c r="U347" s="54"/>
      <c r="V347" s="54"/>
      <c r="W347" s="54"/>
      <c r="X347" s="54"/>
      <c r="Y347" s="54"/>
      <c r="Z347" s="54"/>
      <c r="AB347" s="93"/>
      <c r="AC347" s="93"/>
      <c r="AD347" s="93"/>
      <c r="AE347" s="93"/>
      <c r="AF347" s="93"/>
      <c r="AG347" s="93"/>
      <c r="AH347" s="93"/>
      <c r="AI347" s="93"/>
      <c r="AN347" s="93"/>
      <c r="AO347" s="93"/>
      <c r="AP347" s="93"/>
    </row>
    <row r="348" spans="1:42" ht="12.75">
      <c r="A348" s="270">
        <v>33</v>
      </c>
      <c r="B348" s="266" t="s">
        <v>261</v>
      </c>
      <c r="C348" s="12">
        <v>68</v>
      </c>
      <c r="D348" s="7">
        <v>2001</v>
      </c>
      <c r="E348" s="7">
        <v>4</v>
      </c>
      <c r="F348" s="7"/>
      <c r="G348" s="7">
        <v>72</v>
      </c>
      <c r="H348" s="21"/>
      <c r="I348" s="5">
        <v>0</v>
      </c>
      <c r="J348" s="7">
        <v>0</v>
      </c>
      <c r="K348" s="7">
        <v>1</v>
      </c>
      <c r="L348" s="7">
        <v>2</v>
      </c>
      <c r="M348" s="243">
        <v>3</v>
      </c>
      <c r="N348" s="10"/>
      <c r="O348" s="123">
        <v>1</v>
      </c>
      <c r="P348" s="54"/>
      <c r="Q348" s="198">
        <v>1</v>
      </c>
      <c r="R348" s="53">
        <v>1</v>
      </c>
      <c r="S348" s="198">
        <v>1</v>
      </c>
      <c r="T348" s="53"/>
      <c r="U348" s="198"/>
      <c r="V348" s="53"/>
      <c r="W348" s="198">
        <v>1</v>
      </c>
      <c r="X348" s="53"/>
      <c r="Y348" s="198"/>
      <c r="Z348" s="53"/>
      <c r="AB348" s="93"/>
      <c r="AC348" s="93"/>
      <c r="AD348" s="93"/>
      <c r="AE348" s="93"/>
      <c r="AF348" s="93"/>
      <c r="AG348" s="93"/>
      <c r="AH348" s="93"/>
      <c r="AI348" s="93"/>
      <c r="AN348" s="93"/>
      <c r="AO348" s="93"/>
      <c r="AP348" s="93"/>
    </row>
    <row r="349" spans="1:42" ht="12.75">
      <c r="A349" s="270">
        <v>34</v>
      </c>
      <c r="B349" s="266" t="s">
        <v>242</v>
      </c>
      <c r="C349" s="12">
        <v>64</v>
      </c>
      <c r="D349" s="7">
        <v>2003</v>
      </c>
      <c r="E349" s="7">
        <v>4</v>
      </c>
      <c r="F349" s="7"/>
      <c r="G349" s="7">
        <f>+C349+$A$6-D349</f>
        <v>69</v>
      </c>
      <c r="H349" s="21"/>
      <c r="I349" s="5">
        <v>0</v>
      </c>
      <c r="J349" s="7">
        <v>1</v>
      </c>
      <c r="K349" s="7">
        <v>2</v>
      </c>
      <c r="L349" s="7"/>
      <c r="M349" s="243">
        <v>3</v>
      </c>
      <c r="N349" s="10"/>
      <c r="O349" s="98">
        <v>1</v>
      </c>
      <c r="P349" s="54"/>
      <c r="Q349" s="197">
        <v>1</v>
      </c>
      <c r="R349" s="54">
        <v>1</v>
      </c>
      <c r="S349" s="198"/>
      <c r="T349" s="53"/>
      <c r="U349" s="198"/>
      <c r="V349" s="53"/>
      <c r="W349" s="198"/>
      <c r="X349" s="53"/>
      <c r="Y349" s="198"/>
      <c r="Z349" s="53"/>
      <c r="AB349" s="93"/>
      <c r="AC349" s="93"/>
      <c r="AD349" s="93"/>
      <c r="AE349" s="93"/>
      <c r="AF349" s="93"/>
      <c r="AG349" s="93"/>
      <c r="AH349" s="93"/>
      <c r="AI349" s="93"/>
      <c r="AN349" s="93"/>
      <c r="AO349" s="93"/>
      <c r="AP349" s="93"/>
    </row>
    <row r="350" spans="1:42" ht="12.75">
      <c r="A350" s="270">
        <v>35</v>
      </c>
      <c r="B350" s="266" t="s">
        <v>407</v>
      </c>
      <c r="C350" s="7">
        <v>70</v>
      </c>
      <c r="D350" s="7">
        <v>2003</v>
      </c>
      <c r="E350" s="7">
        <v>4</v>
      </c>
      <c r="F350" s="7"/>
      <c r="G350" s="7">
        <f>+C350+$A$6-D350</f>
        <v>75</v>
      </c>
      <c r="H350" s="22"/>
      <c r="I350" s="5">
        <v>0</v>
      </c>
      <c r="J350" s="7"/>
      <c r="L350" s="7">
        <v>3</v>
      </c>
      <c r="M350" s="7">
        <v>4</v>
      </c>
      <c r="N350" s="232"/>
      <c r="O350" s="54">
        <v>1</v>
      </c>
      <c r="P350" s="54"/>
      <c r="Q350" s="54">
        <v>1</v>
      </c>
      <c r="R350" s="54">
        <v>1</v>
      </c>
      <c r="S350" s="54"/>
      <c r="T350" s="54"/>
      <c r="U350" s="54"/>
      <c r="V350" s="54"/>
      <c r="W350" s="53">
        <v>1</v>
      </c>
      <c r="X350" s="53"/>
      <c r="Y350" s="53"/>
      <c r="Z350" s="53"/>
      <c r="AB350" s="93"/>
      <c r="AC350" s="93"/>
      <c r="AD350" s="93"/>
      <c r="AE350" s="93"/>
      <c r="AF350" s="93"/>
      <c r="AG350" s="93"/>
      <c r="AH350" s="93"/>
      <c r="AI350" s="93"/>
      <c r="AN350" s="93"/>
      <c r="AO350" s="93"/>
      <c r="AP350" s="93"/>
    </row>
    <row r="351" spans="1:42" ht="12.75">
      <c r="A351" s="270">
        <v>36</v>
      </c>
      <c r="B351" s="266" t="s">
        <v>224</v>
      </c>
      <c r="C351" s="12">
        <v>52</v>
      </c>
      <c r="D351" s="7">
        <v>1997</v>
      </c>
      <c r="E351" s="7">
        <v>4</v>
      </c>
      <c r="F351" s="7"/>
      <c r="G351" s="7">
        <v>56</v>
      </c>
      <c r="H351" s="21"/>
      <c r="I351" s="5">
        <v>0</v>
      </c>
      <c r="J351" s="7">
        <v>3</v>
      </c>
      <c r="K351" s="7"/>
      <c r="L351" s="7"/>
      <c r="M351" s="243">
        <v>4</v>
      </c>
      <c r="N351" s="10"/>
      <c r="O351" s="123">
        <v>1</v>
      </c>
      <c r="P351" s="54"/>
      <c r="Q351" s="198">
        <v>1</v>
      </c>
      <c r="R351" s="53">
        <v>1</v>
      </c>
      <c r="S351" s="198"/>
      <c r="T351" s="53"/>
      <c r="U351" s="198"/>
      <c r="V351" s="53"/>
      <c r="W351" s="198"/>
      <c r="X351" s="53"/>
      <c r="Y351" s="198"/>
      <c r="Z351" s="53"/>
      <c r="AB351" s="93"/>
      <c r="AC351" s="93"/>
      <c r="AD351" s="93"/>
      <c r="AE351" s="93"/>
      <c r="AF351" s="93"/>
      <c r="AG351" s="93"/>
      <c r="AH351" s="93"/>
      <c r="AI351" s="93"/>
      <c r="AN351" s="93"/>
      <c r="AO351" s="93"/>
      <c r="AP351" s="93"/>
    </row>
    <row r="352" spans="1:42" ht="12.75">
      <c r="A352" s="270">
        <v>37</v>
      </c>
      <c r="B352" s="266" t="s">
        <v>223</v>
      </c>
      <c r="C352" s="12">
        <v>73</v>
      </c>
      <c r="D352" s="7">
        <v>1997</v>
      </c>
      <c r="E352" s="7">
        <v>4</v>
      </c>
      <c r="F352" s="7"/>
      <c r="G352" s="7">
        <v>77</v>
      </c>
      <c r="H352" s="21"/>
      <c r="I352" s="5">
        <v>0</v>
      </c>
      <c r="J352" s="7" t="s">
        <v>4</v>
      </c>
      <c r="K352" s="7" t="s">
        <v>4</v>
      </c>
      <c r="L352" s="7" t="s">
        <v>4</v>
      </c>
      <c r="M352" s="243">
        <v>4</v>
      </c>
      <c r="N352" s="10"/>
      <c r="O352" s="123">
        <v>1</v>
      </c>
      <c r="P352" s="54"/>
      <c r="Q352" s="198">
        <v>1</v>
      </c>
      <c r="R352" s="53">
        <v>1</v>
      </c>
      <c r="S352" s="198"/>
      <c r="T352" s="53"/>
      <c r="U352" s="198"/>
      <c r="V352" s="53">
        <v>1</v>
      </c>
      <c r="W352" s="198"/>
      <c r="X352" s="53"/>
      <c r="Y352" s="198"/>
      <c r="Z352" s="53"/>
      <c r="AB352" s="93"/>
      <c r="AC352" s="93"/>
      <c r="AD352" s="93"/>
      <c r="AE352" s="93"/>
      <c r="AF352" s="93"/>
      <c r="AG352" s="93"/>
      <c r="AH352" s="93"/>
      <c r="AI352" s="93"/>
      <c r="AN352" s="93"/>
      <c r="AO352" s="93"/>
      <c r="AP352" s="93"/>
    </row>
    <row r="353" spans="1:42" ht="12.75">
      <c r="A353" s="270">
        <v>38</v>
      </c>
      <c r="B353" s="266" t="s">
        <v>226</v>
      </c>
      <c r="C353" s="12">
        <v>51</v>
      </c>
      <c r="D353" s="7">
        <v>2002</v>
      </c>
      <c r="E353" s="7">
        <v>4</v>
      </c>
      <c r="F353" s="7"/>
      <c r="G353" s="7">
        <v>55</v>
      </c>
      <c r="H353" s="21"/>
      <c r="I353" s="5">
        <v>0</v>
      </c>
      <c r="J353" s="7">
        <v>2</v>
      </c>
      <c r="K353" s="7"/>
      <c r="L353" s="7">
        <v>3</v>
      </c>
      <c r="M353" s="243">
        <v>4</v>
      </c>
      <c r="N353" s="10"/>
      <c r="O353" s="98"/>
      <c r="P353" s="54">
        <v>1</v>
      </c>
      <c r="Q353" s="197">
        <v>1</v>
      </c>
      <c r="R353" s="54"/>
      <c r="S353" s="197"/>
      <c r="T353" s="54"/>
      <c r="U353" s="197"/>
      <c r="V353" s="54"/>
      <c r="W353" s="198"/>
      <c r="X353" s="53"/>
      <c r="Y353" s="198"/>
      <c r="Z353" s="53"/>
      <c r="AB353" s="93"/>
      <c r="AC353" s="217"/>
      <c r="AD353" s="93"/>
      <c r="AE353" s="93"/>
      <c r="AF353" s="93"/>
      <c r="AG353" s="93"/>
      <c r="AH353" s="93"/>
      <c r="AI353" s="93"/>
      <c r="AN353" s="93"/>
      <c r="AO353" s="93"/>
      <c r="AP353" s="93"/>
    </row>
    <row r="354" spans="1:42" ht="12.75">
      <c r="A354" s="270">
        <v>39</v>
      </c>
      <c r="B354" s="266" t="s">
        <v>225</v>
      </c>
      <c r="C354" s="12">
        <v>56</v>
      </c>
      <c r="D354" s="7">
        <v>1998</v>
      </c>
      <c r="E354" s="7">
        <v>4</v>
      </c>
      <c r="F354" s="7"/>
      <c r="G354" s="7">
        <v>60</v>
      </c>
      <c r="H354" s="21"/>
      <c r="I354" s="5">
        <v>0</v>
      </c>
      <c r="J354" s="7" t="s">
        <v>4</v>
      </c>
      <c r="K354" s="7"/>
      <c r="L354" s="7"/>
      <c r="M354" s="243">
        <v>4</v>
      </c>
      <c r="N354" s="10"/>
      <c r="O354" s="98">
        <v>1</v>
      </c>
      <c r="P354" s="54"/>
      <c r="Q354" s="197">
        <v>1</v>
      </c>
      <c r="R354" s="54">
        <v>1</v>
      </c>
      <c r="S354" s="197"/>
      <c r="T354" s="54"/>
      <c r="U354" s="197">
        <v>1</v>
      </c>
      <c r="V354" s="54"/>
      <c r="W354" s="198"/>
      <c r="X354" s="53"/>
      <c r="Y354" s="198"/>
      <c r="Z354" s="53"/>
      <c r="AB354" s="93"/>
      <c r="AC354" s="93"/>
      <c r="AD354" s="93"/>
      <c r="AE354" s="93"/>
      <c r="AF354" s="93"/>
      <c r="AG354" s="93"/>
      <c r="AH354" s="93"/>
      <c r="AI354" s="93"/>
      <c r="AN354" s="93"/>
      <c r="AO354" s="93"/>
      <c r="AP354" s="93"/>
    </row>
    <row r="355" spans="1:42" ht="12.75">
      <c r="A355" s="270">
        <v>40</v>
      </c>
      <c r="B355" s="266" t="s">
        <v>193</v>
      </c>
      <c r="C355" s="12">
        <v>65</v>
      </c>
      <c r="D355" s="7">
        <v>2001</v>
      </c>
      <c r="E355" s="7">
        <v>4</v>
      </c>
      <c r="F355" s="7"/>
      <c r="G355" s="7">
        <v>69</v>
      </c>
      <c r="H355" s="21"/>
      <c r="I355" s="5">
        <v>0</v>
      </c>
      <c r="J355" s="7"/>
      <c r="K355" s="7"/>
      <c r="L355" s="7"/>
      <c r="M355" s="243">
        <v>4</v>
      </c>
      <c r="N355" s="10"/>
      <c r="O355" s="123"/>
      <c r="P355" s="54"/>
      <c r="Q355" s="198"/>
      <c r="R355" s="53"/>
      <c r="S355" s="198"/>
      <c r="T355" s="53"/>
      <c r="U355" s="198"/>
      <c r="V355" s="53"/>
      <c r="W355" s="198"/>
      <c r="X355" s="53"/>
      <c r="Y355" s="198"/>
      <c r="Z355" s="53"/>
      <c r="AB355" s="93"/>
      <c r="AC355" s="93"/>
      <c r="AD355" s="93"/>
      <c r="AE355" s="93"/>
      <c r="AF355" s="93"/>
      <c r="AG355" s="93"/>
      <c r="AH355" s="93"/>
      <c r="AI355" s="93"/>
      <c r="AN355" s="93"/>
      <c r="AO355" s="93"/>
      <c r="AP355" s="93"/>
    </row>
    <row r="356" spans="1:42" ht="12.75">
      <c r="A356" s="270">
        <v>41</v>
      </c>
      <c r="B356" s="266" t="s">
        <v>222</v>
      </c>
      <c r="C356" s="12">
        <v>61</v>
      </c>
      <c r="D356" s="7">
        <v>1997</v>
      </c>
      <c r="E356" s="7">
        <v>4</v>
      </c>
      <c r="F356" s="7"/>
      <c r="G356" s="7">
        <v>65</v>
      </c>
      <c r="H356" s="21"/>
      <c r="I356" s="5">
        <v>0</v>
      </c>
      <c r="J356" s="7">
        <v>1</v>
      </c>
      <c r="K356" s="7">
        <v>3</v>
      </c>
      <c r="L356" s="7">
        <v>4</v>
      </c>
      <c r="M356" s="243">
        <v>4</v>
      </c>
      <c r="N356" s="10"/>
      <c r="O356" s="123"/>
      <c r="P356" s="54">
        <v>1</v>
      </c>
      <c r="Q356" s="198">
        <v>1</v>
      </c>
      <c r="R356" s="53">
        <v>1</v>
      </c>
      <c r="S356" s="198">
        <v>1</v>
      </c>
      <c r="T356" s="53">
        <v>1</v>
      </c>
      <c r="U356" s="198"/>
      <c r="V356" s="53"/>
      <c r="W356" s="198"/>
      <c r="X356" s="53"/>
      <c r="Y356" s="198"/>
      <c r="Z356" s="53"/>
      <c r="AB356" s="93"/>
      <c r="AC356" s="93"/>
      <c r="AD356" s="93"/>
      <c r="AE356" s="93"/>
      <c r="AF356" s="93"/>
      <c r="AG356" s="93"/>
      <c r="AH356" s="93"/>
      <c r="AI356" s="93"/>
      <c r="AN356" s="93"/>
      <c r="AO356" s="93"/>
      <c r="AP356" s="93"/>
    </row>
    <row r="357" spans="1:42" ht="12.75">
      <c r="A357" s="270">
        <v>42</v>
      </c>
      <c r="B357" s="250" t="s">
        <v>219</v>
      </c>
      <c r="C357" s="12">
        <v>55</v>
      </c>
      <c r="D357" s="7">
        <v>1998</v>
      </c>
      <c r="E357" s="7">
        <v>4</v>
      </c>
      <c r="F357" s="7"/>
      <c r="G357" s="7">
        <v>59</v>
      </c>
      <c r="H357" s="38"/>
      <c r="I357" s="5">
        <v>0</v>
      </c>
      <c r="J357" s="7">
        <v>3</v>
      </c>
      <c r="K357" s="7"/>
      <c r="L357" s="7"/>
      <c r="M357" s="243">
        <v>4</v>
      </c>
      <c r="N357" s="10"/>
      <c r="O357" s="123"/>
      <c r="P357" s="54"/>
      <c r="Q357" s="198">
        <v>1</v>
      </c>
      <c r="R357" s="53">
        <v>1</v>
      </c>
      <c r="S357" s="198"/>
      <c r="T357" s="53">
        <v>1</v>
      </c>
      <c r="U357" s="198"/>
      <c r="V357" s="53"/>
      <c r="W357" s="198"/>
      <c r="X357" s="53"/>
      <c r="Y357" s="198"/>
      <c r="Z357" s="53"/>
      <c r="AB357" s="93"/>
      <c r="AC357" s="93"/>
      <c r="AD357" s="93"/>
      <c r="AE357" s="93"/>
      <c r="AF357" s="93"/>
      <c r="AG357" s="93"/>
      <c r="AH357" s="93"/>
      <c r="AI357" s="93"/>
      <c r="AN357" s="93"/>
      <c r="AO357" s="93"/>
      <c r="AP357" s="93"/>
    </row>
    <row r="358" spans="1:42" ht="12.75">
      <c r="A358" s="270">
        <v>43</v>
      </c>
      <c r="B358" s="266" t="s">
        <v>221</v>
      </c>
      <c r="C358" s="12">
        <v>70</v>
      </c>
      <c r="D358" s="7">
        <v>1999</v>
      </c>
      <c r="E358" s="7">
        <v>4</v>
      </c>
      <c r="F358" s="7"/>
      <c r="G358" s="7">
        <v>74</v>
      </c>
      <c r="H358" s="21"/>
      <c r="I358" s="5">
        <v>0</v>
      </c>
      <c r="J358" s="7">
        <v>1</v>
      </c>
      <c r="K358" s="7">
        <v>2</v>
      </c>
      <c r="L358" s="7">
        <v>3</v>
      </c>
      <c r="M358" s="243">
        <v>4</v>
      </c>
      <c r="N358" s="10"/>
      <c r="O358" s="123"/>
      <c r="P358" s="54"/>
      <c r="Q358" s="198">
        <v>1</v>
      </c>
      <c r="R358" s="53">
        <v>1</v>
      </c>
      <c r="S358" s="198"/>
      <c r="T358" s="53"/>
      <c r="U358" s="198"/>
      <c r="V358" s="53"/>
      <c r="W358" s="198"/>
      <c r="X358" s="53"/>
      <c r="Y358" s="201">
        <v>1</v>
      </c>
      <c r="Z358" s="53"/>
      <c r="AB358" s="93"/>
      <c r="AC358" s="93"/>
      <c r="AD358" s="93"/>
      <c r="AE358" s="93"/>
      <c r="AF358" s="93"/>
      <c r="AG358" s="93"/>
      <c r="AH358" s="93"/>
      <c r="AI358" s="93"/>
      <c r="AN358" s="93"/>
      <c r="AO358" s="93"/>
      <c r="AP358" s="93"/>
    </row>
    <row r="359" spans="1:42" ht="12.75">
      <c r="A359" s="270">
        <v>44</v>
      </c>
      <c r="B359" s="266" t="s">
        <v>220</v>
      </c>
      <c r="C359" s="12">
        <v>58</v>
      </c>
      <c r="D359" s="7">
        <v>1998</v>
      </c>
      <c r="E359" s="7">
        <v>4</v>
      </c>
      <c r="F359" s="7"/>
      <c r="G359" s="7">
        <v>62</v>
      </c>
      <c r="I359" s="5">
        <v>0</v>
      </c>
      <c r="J359" s="7">
        <v>1</v>
      </c>
      <c r="K359" s="7">
        <v>2</v>
      </c>
      <c r="L359" s="7">
        <v>3</v>
      </c>
      <c r="M359" s="243">
        <v>4</v>
      </c>
      <c r="N359" s="10"/>
      <c r="O359" s="199">
        <v>1</v>
      </c>
      <c r="P359" s="62"/>
      <c r="Q359" s="201">
        <v>1</v>
      </c>
      <c r="R359" s="62">
        <v>1</v>
      </c>
      <c r="S359" s="201">
        <v>1</v>
      </c>
      <c r="T359" s="62"/>
      <c r="U359" s="201"/>
      <c r="V359" s="62">
        <v>1</v>
      </c>
      <c r="W359" s="198"/>
      <c r="X359" s="53"/>
      <c r="Y359" s="198"/>
      <c r="Z359" s="53"/>
      <c r="AB359" s="93"/>
      <c r="AC359" s="93"/>
      <c r="AD359" s="93"/>
      <c r="AE359" s="93"/>
      <c r="AF359" s="93"/>
      <c r="AG359" s="93"/>
      <c r="AH359" s="93"/>
      <c r="AI359" s="93"/>
      <c r="AN359" s="93"/>
      <c r="AO359" s="93"/>
      <c r="AP359" s="93"/>
    </row>
    <row r="360" spans="1:42" ht="12.75">
      <c r="A360" s="270">
        <v>45</v>
      </c>
      <c r="B360" s="266" t="s">
        <v>369</v>
      </c>
      <c r="C360" s="7">
        <v>74</v>
      </c>
      <c r="D360" s="7">
        <v>2003</v>
      </c>
      <c r="E360" s="7">
        <v>4</v>
      </c>
      <c r="F360" s="7">
        <v>13</v>
      </c>
      <c r="G360" s="7">
        <f>+C360+$A$6-D360</f>
        <v>79</v>
      </c>
      <c r="H360" s="21">
        <f>AVERAGE(G348:G360)</f>
        <v>67.07692307692308</v>
      </c>
      <c r="I360" s="5">
        <v>0</v>
      </c>
      <c r="J360" s="7">
        <v>1</v>
      </c>
      <c r="K360" s="7">
        <v>2</v>
      </c>
      <c r="L360" s="7">
        <v>3</v>
      </c>
      <c r="M360" s="7">
        <v>4</v>
      </c>
      <c r="N360" s="232"/>
      <c r="O360" s="54"/>
      <c r="P360" s="54"/>
      <c r="Q360" s="54">
        <v>1</v>
      </c>
      <c r="R360" s="54">
        <v>1</v>
      </c>
      <c r="S360" s="54"/>
      <c r="T360" s="54"/>
      <c r="U360" s="54"/>
      <c r="V360" s="54"/>
      <c r="W360" s="55">
        <v>1</v>
      </c>
      <c r="X360" s="53"/>
      <c r="Y360" s="53"/>
      <c r="Z360" s="53"/>
      <c r="AB360" s="93"/>
      <c r="AC360" s="93"/>
      <c r="AD360" s="93"/>
      <c r="AE360" s="93"/>
      <c r="AF360" s="93"/>
      <c r="AG360" s="93"/>
      <c r="AH360" s="93"/>
      <c r="AI360" s="93"/>
      <c r="AN360" s="93"/>
      <c r="AO360" s="93"/>
      <c r="AP360" s="93"/>
    </row>
    <row r="361" spans="1:42" ht="12.75">
      <c r="A361" s="270">
        <v>46</v>
      </c>
      <c r="B361" s="267" t="s">
        <v>265</v>
      </c>
      <c r="C361" s="12">
        <v>65</v>
      </c>
      <c r="D361" s="7">
        <v>2000</v>
      </c>
      <c r="E361" s="7">
        <v>5</v>
      </c>
      <c r="F361" s="7"/>
      <c r="G361" s="7">
        <f>+C361+$A$6-D361</f>
        <v>73</v>
      </c>
      <c r="H361" s="21"/>
      <c r="I361" s="5">
        <v>0</v>
      </c>
      <c r="J361" s="7">
        <v>1</v>
      </c>
      <c r="K361" s="7"/>
      <c r="L361" s="7"/>
      <c r="M361" s="243">
        <v>2</v>
      </c>
      <c r="N361" s="10"/>
      <c r="O361" s="123"/>
      <c r="P361" s="54"/>
      <c r="Q361" s="198">
        <v>1</v>
      </c>
      <c r="R361" s="53">
        <v>1</v>
      </c>
      <c r="S361" s="198"/>
      <c r="T361" s="53"/>
      <c r="U361" s="198"/>
      <c r="V361" s="53"/>
      <c r="W361" s="198"/>
      <c r="X361" s="53"/>
      <c r="Y361" s="198"/>
      <c r="Z361" s="53"/>
      <c r="AB361" s="93"/>
      <c r="AC361" s="93"/>
      <c r="AD361" s="93"/>
      <c r="AE361" s="93"/>
      <c r="AF361" s="93"/>
      <c r="AG361" s="93"/>
      <c r="AH361" s="93"/>
      <c r="AI361" s="93"/>
      <c r="AN361" s="93"/>
      <c r="AO361" s="93"/>
      <c r="AP361" s="93"/>
    </row>
    <row r="362" spans="1:42" ht="12.75">
      <c r="A362" s="270">
        <v>47</v>
      </c>
      <c r="B362" s="266" t="s">
        <v>218</v>
      </c>
      <c r="C362" s="12">
        <v>38</v>
      </c>
      <c r="D362" s="7">
        <v>1997</v>
      </c>
      <c r="E362" s="7">
        <v>5</v>
      </c>
      <c r="F362" s="7"/>
      <c r="G362" s="7">
        <v>43</v>
      </c>
      <c r="H362" s="21"/>
      <c r="I362" s="5">
        <v>0</v>
      </c>
      <c r="J362" s="7"/>
      <c r="K362" s="7"/>
      <c r="L362" s="7"/>
      <c r="M362" s="243">
        <v>5</v>
      </c>
      <c r="N362" s="10"/>
      <c r="O362" s="123"/>
      <c r="P362" s="54"/>
      <c r="Q362" s="198"/>
      <c r="R362" s="53"/>
      <c r="S362" s="198"/>
      <c r="T362" s="53"/>
      <c r="U362" s="198"/>
      <c r="V362" s="53"/>
      <c r="W362" s="198"/>
      <c r="X362" s="53"/>
      <c r="Y362" s="198"/>
      <c r="Z362" s="53"/>
      <c r="AB362" s="93"/>
      <c r="AC362" s="93"/>
      <c r="AD362" s="93"/>
      <c r="AE362" s="93"/>
      <c r="AF362" s="93"/>
      <c r="AG362" s="93"/>
      <c r="AH362" s="93"/>
      <c r="AI362" s="93"/>
      <c r="AN362" s="93"/>
      <c r="AO362" s="93"/>
      <c r="AP362" s="93"/>
    </row>
    <row r="363" spans="1:42" ht="12.75">
      <c r="A363" s="270">
        <v>48</v>
      </c>
      <c r="B363" s="266" t="s">
        <v>262</v>
      </c>
      <c r="C363" s="12">
        <v>58</v>
      </c>
      <c r="D363" s="7">
        <v>1999</v>
      </c>
      <c r="E363" s="7">
        <v>5</v>
      </c>
      <c r="F363" s="7"/>
      <c r="G363" s="7">
        <v>63</v>
      </c>
      <c r="H363" s="22"/>
      <c r="I363" s="5">
        <v>0</v>
      </c>
      <c r="J363" s="7">
        <v>1</v>
      </c>
      <c r="K363" s="7"/>
      <c r="L363" s="7"/>
      <c r="M363" s="243">
        <v>5</v>
      </c>
      <c r="N363" s="10"/>
      <c r="O363" s="123">
        <v>1</v>
      </c>
      <c r="P363" s="54"/>
      <c r="Q363" s="198">
        <v>1</v>
      </c>
      <c r="R363" s="53"/>
      <c r="S363" s="198"/>
      <c r="T363" s="53"/>
      <c r="U363" s="198"/>
      <c r="V363" s="53"/>
      <c r="W363" s="198"/>
      <c r="X363" s="53"/>
      <c r="Y363" s="198"/>
      <c r="Z363" s="53"/>
      <c r="AB363" s="93"/>
      <c r="AC363" s="93"/>
      <c r="AD363" s="93"/>
      <c r="AE363" s="93"/>
      <c r="AF363" s="93"/>
      <c r="AG363" s="93"/>
      <c r="AH363" s="93"/>
      <c r="AI363" s="93"/>
      <c r="AN363" s="93"/>
      <c r="AO363" s="93"/>
      <c r="AP363" s="93"/>
    </row>
    <row r="364" spans="1:42" ht="12.75">
      <c r="A364" s="270">
        <v>49</v>
      </c>
      <c r="B364" s="269" t="s">
        <v>263</v>
      </c>
      <c r="C364" s="12">
        <v>64</v>
      </c>
      <c r="D364" s="7">
        <v>2000</v>
      </c>
      <c r="E364" s="7">
        <v>5</v>
      </c>
      <c r="F364" s="7"/>
      <c r="G364" s="7">
        <v>69</v>
      </c>
      <c r="H364" s="21"/>
      <c r="I364" s="5">
        <v>0</v>
      </c>
      <c r="J364" s="7"/>
      <c r="K364" s="7"/>
      <c r="L364" s="7"/>
      <c r="M364" s="243">
        <v>5</v>
      </c>
      <c r="N364" s="10"/>
      <c r="O364" s="123"/>
      <c r="P364" s="54"/>
      <c r="Q364" s="198"/>
      <c r="R364" s="53"/>
      <c r="S364" s="198"/>
      <c r="T364" s="53"/>
      <c r="U364" s="198"/>
      <c r="V364" s="53"/>
      <c r="W364" s="198"/>
      <c r="X364" s="53"/>
      <c r="Y364" s="198"/>
      <c r="Z364" s="53"/>
      <c r="AB364" s="93"/>
      <c r="AC364" s="93"/>
      <c r="AD364" s="93"/>
      <c r="AE364" s="93"/>
      <c r="AF364" s="93"/>
      <c r="AG364" s="93"/>
      <c r="AH364" s="93"/>
      <c r="AI364" s="93"/>
      <c r="AN364" s="93"/>
      <c r="AO364" s="93"/>
      <c r="AP364" s="93"/>
    </row>
    <row r="365" spans="1:42" ht="12.75">
      <c r="A365" s="270">
        <v>50</v>
      </c>
      <c r="B365" s="269" t="s">
        <v>264</v>
      </c>
      <c r="C365" s="12">
        <v>63</v>
      </c>
      <c r="D365" s="7">
        <v>1999</v>
      </c>
      <c r="E365" s="7">
        <v>5</v>
      </c>
      <c r="F365" s="7"/>
      <c r="G365" s="7">
        <v>68</v>
      </c>
      <c r="H365" s="21" t="s">
        <v>161</v>
      </c>
      <c r="I365" s="5">
        <v>0</v>
      </c>
      <c r="J365" s="7"/>
      <c r="K365" s="7"/>
      <c r="L365" s="7"/>
      <c r="M365" s="243">
        <v>5</v>
      </c>
      <c r="N365" s="10"/>
      <c r="O365" s="123"/>
      <c r="P365" s="54"/>
      <c r="Q365" s="198"/>
      <c r="R365" s="53"/>
      <c r="S365" s="198"/>
      <c r="T365" s="53"/>
      <c r="U365" s="198"/>
      <c r="V365" s="53"/>
      <c r="W365" s="198"/>
      <c r="X365" s="53"/>
      <c r="Y365" s="198"/>
      <c r="Z365" s="53"/>
      <c r="AB365" s="93"/>
      <c r="AC365" s="93"/>
      <c r="AD365" s="93"/>
      <c r="AE365" s="93"/>
      <c r="AF365" s="93"/>
      <c r="AG365" s="93"/>
      <c r="AH365" s="93"/>
      <c r="AI365" s="93"/>
      <c r="AN365" s="93"/>
      <c r="AO365" s="93"/>
      <c r="AP365" s="93"/>
    </row>
    <row r="366" spans="1:42" ht="12.75">
      <c r="A366" s="270">
        <v>51</v>
      </c>
      <c r="B366" s="266" t="s">
        <v>266</v>
      </c>
      <c r="C366" s="12">
        <v>66</v>
      </c>
      <c r="D366" s="7">
        <v>2000</v>
      </c>
      <c r="E366" s="7">
        <v>5</v>
      </c>
      <c r="F366" s="7"/>
      <c r="G366" s="7">
        <v>71</v>
      </c>
      <c r="H366" s="21"/>
      <c r="I366" s="5">
        <v>0</v>
      </c>
      <c r="J366" s="7">
        <v>2</v>
      </c>
      <c r="K366" s="7">
        <v>4</v>
      </c>
      <c r="L366" s="7"/>
      <c r="M366" s="243">
        <v>5</v>
      </c>
      <c r="N366" s="10"/>
      <c r="O366" s="123">
        <v>1</v>
      </c>
      <c r="P366" s="54"/>
      <c r="Q366" s="198">
        <v>1</v>
      </c>
      <c r="R366" s="53">
        <v>1</v>
      </c>
      <c r="S366" s="198"/>
      <c r="T366" s="53"/>
      <c r="U366" s="198"/>
      <c r="V366" s="53"/>
      <c r="W366" s="198"/>
      <c r="X366" s="53"/>
      <c r="Y366" s="198">
        <v>1</v>
      </c>
      <c r="Z366" s="53"/>
      <c r="AB366" s="93"/>
      <c r="AC366" s="93"/>
      <c r="AD366" s="93"/>
      <c r="AE366" s="93"/>
      <c r="AF366" s="93"/>
      <c r="AG366" s="93"/>
      <c r="AH366" s="93"/>
      <c r="AI366" s="93"/>
      <c r="AN366" s="93"/>
      <c r="AO366" s="93"/>
      <c r="AP366" s="93"/>
    </row>
    <row r="367" spans="1:42" ht="12.75">
      <c r="A367" s="270">
        <v>52</v>
      </c>
      <c r="B367" s="266" t="s">
        <v>267</v>
      </c>
      <c r="C367" s="12">
        <v>51</v>
      </c>
      <c r="D367" s="7">
        <v>2000</v>
      </c>
      <c r="E367" s="7">
        <v>5</v>
      </c>
      <c r="F367" s="7"/>
      <c r="G367" s="7">
        <v>56</v>
      </c>
      <c r="H367" s="21"/>
      <c r="I367" s="5">
        <v>0</v>
      </c>
      <c r="J367" s="7"/>
      <c r="K367" s="7"/>
      <c r="L367" s="7"/>
      <c r="M367" s="243">
        <v>5</v>
      </c>
      <c r="N367" s="10"/>
      <c r="O367" s="123"/>
      <c r="P367" s="54"/>
      <c r="Q367" s="198"/>
      <c r="R367" s="53"/>
      <c r="S367" s="198"/>
      <c r="T367" s="53"/>
      <c r="U367" s="198"/>
      <c r="V367" s="53"/>
      <c r="W367" s="198"/>
      <c r="X367" s="53"/>
      <c r="Y367" s="198"/>
      <c r="Z367" s="53"/>
      <c r="AB367" s="93"/>
      <c r="AC367" s="93"/>
      <c r="AD367" s="93"/>
      <c r="AE367" s="93"/>
      <c r="AF367" s="93"/>
      <c r="AG367" s="93"/>
      <c r="AH367" s="93"/>
      <c r="AI367" s="93"/>
      <c r="AN367" s="93"/>
      <c r="AO367" s="93"/>
      <c r="AP367" s="93"/>
    </row>
    <row r="368" spans="1:42" ht="12.75">
      <c r="A368" s="270">
        <v>53</v>
      </c>
      <c r="B368" s="266" t="s">
        <v>334</v>
      </c>
      <c r="C368" s="12">
        <v>68</v>
      </c>
      <c r="D368" s="12">
        <v>2002</v>
      </c>
      <c r="E368" s="7">
        <v>5</v>
      </c>
      <c r="F368" s="7"/>
      <c r="G368" s="7">
        <f>+C368+$A$6-D368</f>
        <v>74</v>
      </c>
      <c r="H368" s="23"/>
      <c r="I368" s="63">
        <v>0</v>
      </c>
      <c r="J368" s="81"/>
      <c r="K368" s="12"/>
      <c r="L368" s="12"/>
      <c r="M368" s="244">
        <v>5</v>
      </c>
      <c r="N368" s="74"/>
      <c r="O368" s="98"/>
      <c r="P368" s="54"/>
      <c r="Q368" s="197"/>
      <c r="R368" s="54"/>
      <c r="S368" s="197"/>
      <c r="T368" s="54"/>
      <c r="U368" s="197"/>
      <c r="V368" s="54"/>
      <c r="W368" s="198"/>
      <c r="X368" s="54"/>
      <c r="Y368" s="197"/>
      <c r="Z368" s="54"/>
      <c r="AB368" s="93"/>
      <c r="AC368" s="93"/>
      <c r="AD368" s="93"/>
      <c r="AE368" s="93"/>
      <c r="AF368" s="93"/>
      <c r="AG368" s="93"/>
      <c r="AH368" s="93"/>
      <c r="AI368" s="93"/>
      <c r="AN368" s="93"/>
      <c r="AO368" s="93"/>
      <c r="AP368" s="93"/>
    </row>
    <row r="369" spans="1:42" ht="12.75">
      <c r="A369" s="270">
        <v>54</v>
      </c>
      <c r="B369" s="267" t="s">
        <v>268</v>
      </c>
      <c r="C369" s="12">
        <v>66</v>
      </c>
      <c r="D369" s="7">
        <v>2000</v>
      </c>
      <c r="E369" s="7">
        <v>5</v>
      </c>
      <c r="F369" s="7">
        <v>9</v>
      </c>
      <c r="G369" s="7">
        <v>71</v>
      </c>
      <c r="H369" s="21">
        <f>AVERAGE(G361:G369)</f>
        <v>65.33333333333333</v>
      </c>
      <c r="I369" s="5">
        <v>0</v>
      </c>
      <c r="J369" s="7"/>
      <c r="K369" s="7"/>
      <c r="L369" s="7"/>
      <c r="M369" s="243">
        <v>5</v>
      </c>
      <c r="N369" s="10"/>
      <c r="O369" s="98"/>
      <c r="P369" s="54"/>
      <c r="Q369" s="197"/>
      <c r="R369" s="54"/>
      <c r="S369" s="197"/>
      <c r="T369" s="54"/>
      <c r="U369" s="197"/>
      <c r="V369" s="57"/>
      <c r="W369" s="198"/>
      <c r="X369" s="53"/>
      <c r="Y369" s="198"/>
      <c r="Z369" s="53"/>
      <c r="AB369" s="93"/>
      <c r="AC369" s="93"/>
      <c r="AD369" s="93"/>
      <c r="AE369" s="93"/>
      <c r="AF369" s="93"/>
      <c r="AG369" s="93"/>
      <c r="AH369" s="93"/>
      <c r="AI369" s="93"/>
      <c r="AN369" s="93"/>
      <c r="AO369" s="93"/>
      <c r="AP369" s="93"/>
    </row>
    <row r="370" spans="1:42" ht="12.75">
      <c r="A370" s="270">
        <v>55</v>
      </c>
      <c r="B370" s="266" t="s">
        <v>332</v>
      </c>
      <c r="C370" s="10">
        <v>50</v>
      </c>
      <c r="D370" s="10">
        <v>2001</v>
      </c>
      <c r="E370" s="10">
        <v>6</v>
      </c>
      <c r="F370" s="74"/>
      <c r="G370" s="10">
        <f>+C370+$A$6-D370</f>
        <v>57</v>
      </c>
      <c r="I370" s="67">
        <v>0</v>
      </c>
      <c r="J370" s="10">
        <v>1</v>
      </c>
      <c r="K370" s="10">
        <v>2</v>
      </c>
      <c r="L370" s="10">
        <v>3</v>
      </c>
      <c r="M370" s="231">
        <v>5</v>
      </c>
      <c r="N370" s="10"/>
      <c r="O370" s="199">
        <v>1</v>
      </c>
      <c r="P370" s="62"/>
      <c r="Q370" s="201">
        <v>1</v>
      </c>
      <c r="R370" s="62"/>
      <c r="S370" s="201">
        <v>1</v>
      </c>
      <c r="T370" s="85"/>
      <c r="U370" s="203"/>
      <c r="V370" s="85"/>
      <c r="W370" s="203"/>
      <c r="X370" s="85"/>
      <c r="Y370" s="203"/>
      <c r="Z370" s="85"/>
      <c r="AB370" s="93"/>
      <c r="AC370" s="93"/>
      <c r="AD370" s="93"/>
      <c r="AE370" s="93"/>
      <c r="AF370" s="93"/>
      <c r="AG370" s="93"/>
      <c r="AH370" s="93"/>
      <c r="AI370" s="93"/>
      <c r="AN370" s="93"/>
      <c r="AO370" s="93"/>
      <c r="AP370" s="93"/>
    </row>
    <row r="371" spans="1:42" ht="12.75">
      <c r="A371" s="270">
        <v>56</v>
      </c>
      <c r="B371" s="265" t="s">
        <v>269</v>
      </c>
      <c r="C371" s="12">
        <v>63</v>
      </c>
      <c r="D371" s="7">
        <v>2001</v>
      </c>
      <c r="E371" s="7">
        <v>6</v>
      </c>
      <c r="F371" s="7"/>
      <c r="G371" s="7">
        <f>+C371+$A$6-D371</f>
        <v>70</v>
      </c>
      <c r="H371" s="21"/>
      <c r="I371" s="5">
        <v>0</v>
      </c>
      <c r="J371" s="17">
        <v>1</v>
      </c>
      <c r="K371" s="7">
        <v>4</v>
      </c>
      <c r="L371" s="7">
        <v>5</v>
      </c>
      <c r="M371" s="243">
        <v>6</v>
      </c>
      <c r="N371" s="10"/>
      <c r="O371" s="98">
        <v>1</v>
      </c>
      <c r="P371" s="54"/>
      <c r="Q371" s="197">
        <v>1</v>
      </c>
      <c r="R371" s="54">
        <v>1</v>
      </c>
      <c r="S371" s="197">
        <v>1</v>
      </c>
      <c r="T371" s="54"/>
      <c r="U371" s="197"/>
      <c r="V371" s="54"/>
      <c r="W371" s="202">
        <v>1</v>
      </c>
      <c r="X371" s="53"/>
      <c r="Y371" s="198"/>
      <c r="Z371" s="53"/>
      <c r="AB371" s="93"/>
      <c r="AC371" s="217"/>
      <c r="AD371" s="93"/>
      <c r="AE371" s="93"/>
      <c r="AF371" s="93"/>
      <c r="AG371" s="93"/>
      <c r="AH371" s="93"/>
      <c r="AI371" s="93"/>
      <c r="AN371" s="93"/>
      <c r="AO371" s="93"/>
      <c r="AP371" s="93"/>
    </row>
    <row r="372" spans="1:42" ht="12.75">
      <c r="A372" s="270">
        <v>57</v>
      </c>
      <c r="B372" s="265" t="s">
        <v>270</v>
      </c>
      <c r="C372" s="12">
        <v>54</v>
      </c>
      <c r="D372" s="7">
        <v>1999</v>
      </c>
      <c r="E372" s="7">
        <v>6</v>
      </c>
      <c r="F372" s="74"/>
      <c r="G372" s="7">
        <v>60</v>
      </c>
      <c r="H372" s="38"/>
      <c r="I372" s="5">
        <v>0</v>
      </c>
      <c r="J372" s="7">
        <v>1</v>
      </c>
      <c r="K372" s="7">
        <v>2</v>
      </c>
      <c r="L372" s="7">
        <v>4</v>
      </c>
      <c r="M372" s="243">
        <v>6</v>
      </c>
      <c r="N372" s="10"/>
      <c r="O372" s="123"/>
      <c r="P372" s="54"/>
      <c r="Q372" s="198"/>
      <c r="R372" s="53"/>
      <c r="S372" s="198"/>
      <c r="T372" s="53"/>
      <c r="U372" s="198"/>
      <c r="V372" s="53"/>
      <c r="W372" s="198"/>
      <c r="X372" s="53"/>
      <c r="Y372" s="198"/>
      <c r="Z372" s="53"/>
      <c r="AB372" s="93"/>
      <c r="AC372" s="93"/>
      <c r="AD372" s="93"/>
      <c r="AE372" s="93"/>
      <c r="AF372" s="93"/>
      <c r="AG372" s="93"/>
      <c r="AH372" s="93"/>
      <c r="AI372" s="93"/>
      <c r="AN372" s="93"/>
      <c r="AO372" s="93"/>
      <c r="AP372" s="93"/>
    </row>
    <row r="373" spans="1:42" ht="12.75">
      <c r="A373" s="270">
        <v>58</v>
      </c>
      <c r="B373" s="266" t="s">
        <v>271</v>
      </c>
      <c r="C373" s="74">
        <v>76</v>
      </c>
      <c r="D373" s="10">
        <v>1998</v>
      </c>
      <c r="E373" s="10">
        <v>6</v>
      </c>
      <c r="F373" s="7"/>
      <c r="G373" s="7">
        <f>+C373+E373</f>
        <v>82</v>
      </c>
      <c r="H373" s="64"/>
      <c r="I373" s="67">
        <v>0</v>
      </c>
      <c r="J373" s="10">
        <v>2</v>
      </c>
      <c r="K373" s="10">
        <v>3</v>
      </c>
      <c r="L373" s="10">
        <v>5</v>
      </c>
      <c r="M373" s="231">
        <v>6</v>
      </c>
      <c r="N373" s="10"/>
      <c r="O373" s="98">
        <v>1</v>
      </c>
      <c r="P373" s="54"/>
      <c r="Q373" s="197">
        <v>1</v>
      </c>
      <c r="R373" s="54">
        <v>1</v>
      </c>
      <c r="S373" s="198"/>
      <c r="T373" s="53"/>
      <c r="U373" s="198"/>
      <c r="V373" s="53">
        <v>1</v>
      </c>
      <c r="W373" s="198"/>
      <c r="X373" s="53"/>
      <c r="Y373" s="198"/>
      <c r="Z373" s="53"/>
      <c r="AB373" s="93"/>
      <c r="AC373" s="93"/>
      <c r="AD373" s="93"/>
      <c r="AE373" s="93"/>
      <c r="AF373" s="93"/>
      <c r="AG373" s="93"/>
      <c r="AH373" s="93"/>
      <c r="AI373" s="93"/>
      <c r="AN373" s="93"/>
      <c r="AO373" s="93"/>
      <c r="AP373" s="93"/>
    </row>
    <row r="374" spans="1:42" ht="12.75">
      <c r="A374" s="270">
        <v>59</v>
      </c>
      <c r="B374" s="266" t="s">
        <v>350</v>
      </c>
      <c r="C374" s="17">
        <v>74</v>
      </c>
      <c r="D374" s="1">
        <v>2001</v>
      </c>
      <c r="E374" s="1">
        <v>6</v>
      </c>
      <c r="F374" s="74"/>
      <c r="G374" s="245">
        <f>+C374+$A$6-D374</f>
        <v>81</v>
      </c>
      <c r="I374" s="19">
        <v>0</v>
      </c>
      <c r="J374" s="1">
        <v>1</v>
      </c>
      <c r="M374" s="29">
        <v>6</v>
      </c>
      <c r="O374" s="123"/>
      <c r="P374" s="54"/>
      <c r="Q374" s="198">
        <v>1</v>
      </c>
      <c r="R374" s="53">
        <v>1</v>
      </c>
      <c r="S374" s="198"/>
      <c r="T374" s="53"/>
      <c r="U374" s="198"/>
      <c r="V374" s="53"/>
      <c r="W374" s="198"/>
      <c r="X374" s="53"/>
      <c r="Y374" s="198"/>
      <c r="Z374" s="87"/>
      <c r="AB374" s="219"/>
      <c r="AC374" s="93"/>
      <c r="AD374" s="93"/>
      <c r="AE374" s="93"/>
      <c r="AF374" s="93"/>
      <c r="AG374" s="93"/>
      <c r="AH374" s="93"/>
      <c r="AI374" s="93"/>
      <c r="AN374" s="93"/>
      <c r="AO374" s="93"/>
      <c r="AP374" s="93"/>
    </row>
    <row r="375" spans="1:42" ht="12.75">
      <c r="A375" s="270">
        <v>60</v>
      </c>
      <c r="B375" s="266" t="s">
        <v>272</v>
      </c>
      <c r="C375" s="12">
        <v>50</v>
      </c>
      <c r="D375" s="7">
        <v>1999</v>
      </c>
      <c r="E375" s="7">
        <v>6</v>
      </c>
      <c r="F375" s="7"/>
      <c r="G375" s="7">
        <f aca="true" t="shared" si="30" ref="G375:G384">+C375+E375</f>
        <v>56</v>
      </c>
      <c r="H375" s="21"/>
      <c r="I375" s="5">
        <v>0</v>
      </c>
      <c r="J375" s="7"/>
      <c r="K375" s="7"/>
      <c r="L375" s="7"/>
      <c r="M375" s="243">
        <v>6</v>
      </c>
      <c r="N375" s="10"/>
      <c r="O375" s="123"/>
      <c r="P375" s="54"/>
      <c r="Q375" s="198"/>
      <c r="R375" s="53"/>
      <c r="S375" s="198"/>
      <c r="T375" s="53"/>
      <c r="U375" s="198"/>
      <c r="V375" s="53"/>
      <c r="W375" s="198"/>
      <c r="X375" s="53"/>
      <c r="Y375" s="198"/>
      <c r="Z375" s="53"/>
      <c r="AB375" s="93"/>
      <c r="AC375" s="93"/>
      <c r="AD375" s="93"/>
      <c r="AE375" s="93"/>
      <c r="AF375" s="93"/>
      <c r="AG375" s="93"/>
      <c r="AH375" s="93"/>
      <c r="AI375" s="93"/>
      <c r="AN375" s="93"/>
      <c r="AO375" s="93"/>
      <c r="AP375" s="93"/>
    </row>
    <row r="376" spans="1:42" ht="12.75">
      <c r="A376" s="270">
        <v>61</v>
      </c>
      <c r="B376" s="266" t="s">
        <v>273</v>
      </c>
      <c r="C376" s="12">
        <v>44</v>
      </c>
      <c r="D376" s="7">
        <v>1999</v>
      </c>
      <c r="E376" s="7">
        <v>6</v>
      </c>
      <c r="F376" s="74"/>
      <c r="G376" s="7">
        <f t="shared" si="30"/>
        <v>50</v>
      </c>
      <c r="H376" s="21"/>
      <c r="I376" s="5">
        <v>0</v>
      </c>
      <c r="J376" s="7">
        <v>2</v>
      </c>
      <c r="K376" s="7"/>
      <c r="L376" s="7"/>
      <c r="M376" s="243">
        <v>6</v>
      </c>
      <c r="N376" s="10"/>
      <c r="O376" s="123"/>
      <c r="P376" s="54"/>
      <c r="Q376" s="198"/>
      <c r="R376" s="53"/>
      <c r="S376" s="198">
        <v>1</v>
      </c>
      <c r="T376" s="53"/>
      <c r="U376" s="198"/>
      <c r="V376" s="53">
        <v>1</v>
      </c>
      <c r="W376" s="198"/>
      <c r="X376" s="53"/>
      <c r="Y376" s="198"/>
      <c r="Z376" s="53"/>
      <c r="AB376" s="93"/>
      <c r="AC376" s="93"/>
      <c r="AD376" s="93"/>
      <c r="AE376" s="93"/>
      <c r="AF376" s="93"/>
      <c r="AG376" s="93"/>
      <c r="AH376" s="93"/>
      <c r="AI376" s="93"/>
      <c r="AN376" s="93"/>
      <c r="AO376" s="93"/>
      <c r="AP376" s="93"/>
    </row>
    <row r="377" spans="1:42" ht="12.75">
      <c r="A377" s="270">
        <v>62</v>
      </c>
      <c r="B377" s="266" t="s">
        <v>274</v>
      </c>
      <c r="C377" s="12">
        <v>69</v>
      </c>
      <c r="D377" s="7">
        <v>2001</v>
      </c>
      <c r="E377" s="7">
        <v>6</v>
      </c>
      <c r="F377" s="7"/>
      <c r="G377" s="7">
        <f t="shared" si="30"/>
        <v>75</v>
      </c>
      <c r="H377" s="21"/>
      <c r="I377" s="5">
        <v>0</v>
      </c>
      <c r="J377" s="7"/>
      <c r="K377" s="7"/>
      <c r="L377" s="7"/>
      <c r="M377" s="243">
        <v>6</v>
      </c>
      <c r="N377" s="10"/>
      <c r="O377" s="98"/>
      <c r="P377" s="54"/>
      <c r="Q377" s="197"/>
      <c r="R377" s="54"/>
      <c r="S377" s="197"/>
      <c r="T377" s="54"/>
      <c r="U377" s="197"/>
      <c r="V377" s="54"/>
      <c r="W377" s="198"/>
      <c r="X377" s="53"/>
      <c r="Y377" s="198"/>
      <c r="Z377" s="53"/>
      <c r="AB377" s="93"/>
      <c r="AC377" s="93"/>
      <c r="AD377" s="93"/>
      <c r="AE377" s="93"/>
      <c r="AF377" s="93"/>
      <c r="AG377" s="93"/>
      <c r="AH377" s="93"/>
      <c r="AI377" s="93"/>
      <c r="AN377" s="93"/>
      <c r="AO377" s="93"/>
      <c r="AP377" s="93"/>
    </row>
    <row r="378" spans="1:42" ht="12.75">
      <c r="A378" s="270">
        <v>63</v>
      </c>
      <c r="B378" s="266" t="s">
        <v>275</v>
      </c>
      <c r="C378" s="12">
        <v>68</v>
      </c>
      <c r="D378" s="7">
        <v>1998</v>
      </c>
      <c r="E378" s="7">
        <v>6</v>
      </c>
      <c r="F378" s="74"/>
      <c r="G378" s="7">
        <f t="shared" si="30"/>
        <v>74</v>
      </c>
      <c r="H378" s="21"/>
      <c r="I378" s="5">
        <v>0</v>
      </c>
      <c r="K378" s="7">
        <v>4</v>
      </c>
      <c r="L378" s="7">
        <v>5</v>
      </c>
      <c r="M378" s="243">
        <v>6</v>
      </c>
      <c r="N378" s="10"/>
      <c r="O378" s="123"/>
      <c r="P378" s="54"/>
      <c r="Q378" s="198">
        <v>1</v>
      </c>
      <c r="R378" s="53">
        <v>1</v>
      </c>
      <c r="S378" s="198"/>
      <c r="T378" s="53"/>
      <c r="U378" s="198"/>
      <c r="V378" s="53">
        <v>1</v>
      </c>
      <c r="W378" s="198"/>
      <c r="X378" s="53">
        <v>1</v>
      </c>
      <c r="Y378" s="198"/>
      <c r="Z378" s="53">
        <v>1</v>
      </c>
      <c r="AB378" s="93"/>
      <c r="AC378" s="93"/>
      <c r="AD378" s="93"/>
      <c r="AE378" s="93"/>
      <c r="AF378" s="93"/>
      <c r="AG378" s="93"/>
      <c r="AH378" s="93"/>
      <c r="AI378" s="93"/>
      <c r="AN378" s="93"/>
      <c r="AO378" s="93"/>
      <c r="AP378" s="93"/>
    </row>
    <row r="379" spans="1:42" ht="12.75">
      <c r="A379" s="270">
        <v>64</v>
      </c>
      <c r="B379" s="266" t="s">
        <v>227</v>
      </c>
      <c r="C379" s="12">
        <v>58</v>
      </c>
      <c r="D379" s="7">
        <v>2000</v>
      </c>
      <c r="E379" s="7">
        <v>6</v>
      </c>
      <c r="F379" s="10">
        <v>10</v>
      </c>
      <c r="G379" s="7">
        <f t="shared" si="30"/>
        <v>64</v>
      </c>
      <c r="H379" s="64">
        <f>AVERAGE(G371:G379)</f>
        <v>68</v>
      </c>
      <c r="I379" s="5">
        <v>0</v>
      </c>
      <c r="J379" s="7">
        <v>1</v>
      </c>
      <c r="K379" s="7">
        <v>4</v>
      </c>
      <c r="L379" s="7">
        <v>5</v>
      </c>
      <c r="M379" s="243">
        <v>6</v>
      </c>
      <c r="N379" s="10"/>
      <c r="O379" s="123">
        <v>1</v>
      </c>
      <c r="P379" s="54">
        <v>1</v>
      </c>
      <c r="Q379" s="198">
        <v>1</v>
      </c>
      <c r="R379" s="53"/>
      <c r="S379" s="198">
        <v>1</v>
      </c>
      <c r="T379" s="53">
        <v>1</v>
      </c>
      <c r="U379" s="198"/>
      <c r="V379" s="53"/>
      <c r="W379" s="198">
        <v>1</v>
      </c>
      <c r="X379" s="53"/>
      <c r="Y379" s="198"/>
      <c r="Z379" s="53"/>
      <c r="AB379" s="93"/>
      <c r="AC379" s="93"/>
      <c r="AD379" s="93"/>
      <c r="AE379" s="93"/>
      <c r="AF379" s="93"/>
      <c r="AG379" s="93"/>
      <c r="AH379" s="93"/>
      <c r="AI379" s="93"/>
      <c r="AN379" s="93"/>
      <c r="AO379" s="93"/>
      <c r="AP379" s="93"/>
    </row>
    <row r="380" spans="1:42" ht="12.75">
      <c r="A380" s="270">
        <v>65</v>
      </c>
      <c r="B380" s="266" t="s">
        <v>417</v>
      </c>
      <c r="C380" s="12">
        <v>44</v>
      </c>
      <c r="D380" s="7">
        <v>2000</v>
      </c>
      <c r="E380" s="7">
        <v>7</v>
      </c>
      <c r="F380" s="10"/>
      <c r="G380" s="7">
        <f>+C380+$A$6-D380</f>
        <v>52</v>
      </c>
      <c r="H380" s="64"/>
      <c r="I380" s="5">
        <v>0</v>
      </c>
      <c r="J380" s="7">
        <v>2</v>
      </c>
      <c r="K380" s="7">
        <v>3</v>
      </c>
      <c r="L380" s="7">
        <v>4</v>
      </c>
      <c r="M380" s="243">
        <v>7</v>
      </c>
      <c r="N380" s="10"/>
      <c r="O380" s="123"/>
      <c r="P380" s="54"/>
      <c r="Q380" s="198">
        <v>1</v>
      </c>
      <c r="R380" s="53">
        <v>1</v>
      </c>
      <c r="S380" s="198"/>
      <c r="T380" s="53">
        <v>1</v>
      </c>
      <c r="U380" s="198"/>
      <c r="V380" s="53">
        <v>1</v>
      </c>
      <c r="W380" s="198"/>
      <c r="X380" s="53"/>
      <c r="Y380" s="198">
        <v>1</v>
      </c>
      <c r="Z380" s="53"/>
      <c r="AB380" s="93"/>
      <c r="AC380" s="93"/>
      <c r="AD380" s="93"/>
      <c r="AE380" s="93"/>
      <c r="AF380" s="93"/>
      <c r="AG380" s="93"/>
      <c r="AH380" s="93"/>
      <c r="AI380" s="93"/>
      <c r="AN380" s="93"/>
      <c r="AO380" s="93"/>
      <c r="AP380" s="93"/>
    </row>
    <row r="381" spans="1:42" ht="12.75">
      <c r="A381" s="270">
        <v>66</v>
      </c>
      <c r="B381" s="315" t="s">
        <v>446</v>
      </c>
      <c r="C381" s="7">
        <v>67</v>
      </c>
      <c r="D381" s="7">
        <v>2001</v>
      </c>
      <c r="E381" s="7">
        <f>+$A$6-D381</f>
        <v>7</v>
      </c>
      <c r="F381" s="7"/>
      <c r="G381" s="7">
        <f>+C381+$A$6-D381</f>
        <v>74</v>
      </c>
      <c r="H381" s="21"/>
      <c r="I381" s="5">
        <v>0</v>
      </c>
      <c r="J381" s="7">
        <v>2</v>
      </c>
      <c r="K381" s="7">
        <v>4</v>
      </c>
      <c r="L381" s="7">
        <v>6</v>
      </c>
      <c r="M381" s="1">
        <v>7</v>
      </c>
      <c r="N381" s="232">
        <f>+E381-M381</f>
        <v>0</v>
      </c>
      <c r="O381" s="54">
        <v>1</v>
      </c>
      <c r="P381" s="54"/>
      <c r="Q381" s="54">
        <v>1</v>
      </c>
      <c r="R381" s="54"/>
      <c r="S381" s="54"/>
      <c r="T381" s="54"/>
      <c r="U381" s="54"/>
      <c r="V381" s="54"/>
      <c r="W381" s="54">
        <v>1</v>
      </c>
      <c r="X381" s="53"/>
      <c r="Y381" s="53"/>
      <c r="Z381" s="53"/>
      <c r="AB381" s="93"/>
      <c r="AC381" s="93"/>
      <c r="AD381" s="93"/>
      <c r="AE381" s="93"/>
      <c r="AF381" s="93"/>
      <c r="AG381" s="93"/>
      <c r="AH381" s="93"/>
      <c r="AI381" s="93"/>
      <c r="AN381" s="93"/>
      <c r="AO381" s="93"/>
      <c r="AP381" s="93"/>
    </row>
    <row r="382" spans="1:42" ht="12.75">
      <c r="A382" s="270">
        <v>67</v>
      </c>
      <c r="B382" s="315" t="s">
        <v>445</v>
      </c>
      <c r="C382" s="7">
        <v>59</v>
      </c>
      <c r="D382" s="7">
        <v>2001</v>
      </c>
      <c r="E382" s="7">
        <f>+$A$6-D382</f>
        <v>7</v>
      </c>
      <c r="F382" s="7"/>
      <c r="G382" s="7">
        <f>+C382+$A$6-D382</f>
        <v>66</v>
      </c>
      <c r="H382" s="21"/>
      <c r="I382" s="5">
        <v>0</v>
      </c>
      <c r="J382" s="7">
        <v>1</v>
      </c>
      <c r="K382" s="7">
        <v>5</v>
      </c>
      <c r="L382" s="7">
        <v>6</v>
      </c>
      <c r="M382" s="1">
        <v>7</v>
      </c>
      <c r="N382" s="232">
        <f>+E382-M382</f>
        <v>0</v>
      </c>
      <c r="O382" s="58"/>
      <c r="P382" s="58"/>
      <c r="Q382" s="54">
        <v>1</v>
      </c>
      <c r="R382" s="54">
        <v>1</v>
      </c>
      <c r="S382" s="58"/>
      <c r="T382" s="58"/>
      <c r="U382" s="54">
        <v>1</v>
      </c>
      <c r="V382" s="54">
        <v>1</v>
      </c>
      <c r="W382" s="55">
        <v>1</v>
      </c>
      <c r="X382" s="53"/>
      <c r="Y382" s="55">
        <v>1</v>
      </c>
      <c r="Z382" s="53"/>
      <c r="AB382" s="93"/>
      <c r="AC382" s="93"/>
      <c r="AD382" s="93"/>
      <c r="AE382" s="93"/>
      <c r="AF382" s="93"/>
      <c r="AG382" s="93"/>
      <c r="AH382" s="93"/>
      <c r="AI382" s="93"/>
      <c r="AN382" s="93"/>
      <c r="AO382" s="93"/>
      <c r="AP382" s="93"/>
    </row>
    <row r="383" spans="1:42" ht="12.75">
      <c r="A383" s="270">
        <v>68</v>
      </c>
      <c r="B383" s="265" t="s">
        <v>276</v>
      </c>
      <c r="C383" s="12">
        <v>74</v>
      </c>
      <c r="D383" s="7">
        <v>1998</v>
      </c>
      <c r="E383" s="7">
        <v>7</v>
      </c>
      <c r="F383" s="7"/>
      <c r="G383" s="7">
        <f t="shared" si="30"/>
        <v>81</v>
      </c>
      <c r="H383" s="21"/>
      <c r="I383" s="5">
        <v>0</v>
      </c>
      <c r="J383" s="7">
        <v>2</v>
      </c>
      <c r="K383" s="7">
        <v>5</v>
      </c>
      <c r="L383" s="7"/>
      <c r="M383" s="243">
        <v>7</v>
      </c>
      <c r="N383" s="10"/>
      <c r="O383" s="98">
        <v>1</v>
      </c>
      <c r="P383" s="54"/>
      <c r="Q383" s="197">
        <v>1</v>
      </c>
      <c r="R383" s="54"/>
      <c r="S383" s="197"/>
      <c r="T383" s="54"/>
      <c r="U383" s="197"/>
      <c r="V383" s="54"/>
      <c r="W383" s="198">
        <v>1</v>
      </c>
      <c r="X383" s="53"/>
      <c r="Y383" s="198"/>
      <c r="Z383" s="53"/>
      <c r="AB383" s="93"/>
      <c r="AC383" s="93"/>
      <c r="AD383" s="93"/>
      <c r="AE383" s="93"/>
      <c r="AF383" s="93"/>
      <c r="AG383" s="93"/>
      <c r="AH383" s="93"/>
      <c r="AI383" s="93"/>
      <c r="AN383" s="93"/>
      <c r="AO383" s="93"/>
      <c r="AP383" s="93"/>
    </row>
    <row r="384" spans="1:42" ht="12.75">
      <c r="A384" s="270">
        <v>69</v>
      </c>
      <c r="B384" s="266" t="s">
        <v>277</v>
      </c>
      <c r="C384" s="12">
        <v>48</v>
      </c>
      <c r="D384" s="7">
        <v>1996</v>
      </c>
      <c r="E384" s="7">
        <v>7</v>
      </c>
      <c r="G384" s="7">
        <f t="shared" si="30"/>
        <v>55</v>
      </c>
      <c r="I384" s="5">
        <v>0</v>
      </c>
      <c r="J384" s="7"/>
      <c r="K384" s="7"/>
      <c r="L384" s="7"/>
      <c r="M384" s="243">
        <v>7</v>
      </c>
      <c r="N384" s="231"/>
      <c r="O384" s="99">
        <v>1</v>
      </c>
      <c r="P384" s="100"/>
      <c r="Q384" s="30"/>
      <c r="R384" s="100"/>
      <c r="S384" s="30"/>
      <c r="T384" s="100"/>
      <c r="U384" s="31">
        <v>1</v>
      </c>
      <c r="V384" s="53"/>
      <c r="W384" s="198"/>
      <c r="X384" s="53"/>
      <c r="Y384" s="198"/>
      <c r="Z384" s="53"/>
      <c r="AB384" s="93"/>
      <c r="AC384" s="93"/>
      <c r="AD384" s="93"/>
      <c r="AE384" s="93"/>
      <c r="AF384" s="93"/>
      <c r="AG384" s="93"/>
      <c r="AH384" s="93"/>
      <c r="AI384" s="93"/>
      <c r="AN384" s="93"/>
      <c r="AO384" s="93"/>
      <c r="AP384" s="93"/>
    </row>
    <row r="385" spans="1:42" ht="12.75">
      <c r="A385" s="270">
        <v>70</v>
      </c>
      <c r="B385" s="266" t="s">
        <v>297</v>
      </c>
      <c r="C385" s="12">
        <v>47</v>
      </c>
      <c r="D385" s="7">
        <v>1999</v>
      </c>
      <c r="E385" s="7">
        <v>7</v>
      </c>
      <c r="F385" s="7">
        <v>6</v>
      </c>
      <c r="G385" s="7">
        <v>55</v>
      </c>
      <c r="H385" s="127">
        <f>AVERAGE(G380:G385)</f>
        <v>63.833333333333336</v>
      </c>
      <c r="I385" s="7">
        <v>0</v>
      </c>
      <c r="J385" s="7">
        <v>5</v>
      </c>
      <c r="K385" s="7">
        <v>6</v>
      </c>
      <c r="L385" s="7"/>
      <c r="M385" s="243">
        <v>8</v>
      </c>
      <c r="N385" s="231"/>
      <c r="O385" s="98"/>
      <c r="P385" s="54">
        <v>1</v>
      </c>
      <c r="Q385" s="197">
        <v>1</v>
      </c>
      <c r="R385" s="54">
        <v>1</v>
      </c>
      <c r="S385" s="197">
        <v>1</v>
      </c>
      <c r="T385" s="54"/>
      <c r="U385" s="197"/>
      <c r="V385" s="54"/>
      <c r="W385" s="198"/>
      <c r="X385" s="53"/>
      <c r="Y385" s="198"/>
      <c r="Z385" s="53">
        <v>1</v>
      </c>
      <c r="AB385" s="93"/>
      <c r="AC385" s="217"/>
      <c r="AD385" s="93"/>
      <c r="AE385" s="93"/>
      <c r="AF385" s="93"/>
      <c r="AG385" s="93"/>
      <c r="AH385" s="93"/>
      <c r="AI385" s="93"/>
      <c r="AN385" s="93"/>
      <c r="AO385" s="93"/>
      <c r="AP385" s="93"/>
    </row>
    <row r="386" spans="1:42" ht="12.75">
      <c r="A386" s="270">
        <v>71</v>
      </c>
      <c r="B386" s="266" t="s">
        <v>217</v>
      </c>
      <c r="C386" s="12">
        <v>62</v>
      </c>
      <c r="D386" s="7">
        <v>1999</v>
      </c>
      <c r="E386" s="7">
        <v>8</v>
      </c>
      <c r="F386" s="7"/>
      <c r="G386" s="7">
        <f>+C386+E386</f>
        <v>70</v>
      </c>
      <c r="H386" s="128"/>
      <c r="I386" s="7">
        <v>0</v>
      </c>
      <c r="J386" s="7"/>
      <c r="K386" s="7"/>
      <c r="L386" s="7"/>
      <c r="M386" s="243">
        <v>8</v>
      </c>
      <c r="N386" s="231"/>
      <c r="O386" s="5">
        <v>1</v>
      </c>
      <c r="P386" s="200"/>
      <c r="Q386" s="7">
        <v>1</v>
      </c>
      <c r="R386" s="200"/>
      <c r="S386" s="7"/>
      <c r="T386" s="200"/>
      <c r="U386" s="7"/>
      <c r="V386" s="200"/>
      <c r="W386" s="17"/>
      <c r="X386" s="102"/>
      <c r="Y386" s="17"/>
      <c r="Z386" s="102"/>
      <c r="AB386" s="93"/>
      <c r="AC386" s="217"/>
      <c r="AD386" s="93"/>
      <c r="AE386" s="93"/>
      <c r="AF386" s="93"/>
      <c r="AG386" s="93"/>
      <c r="AH386" s="93"/>
      <c r="AI386" s="93"/>
      <c r="AN386" s="93"/>
      <c r="AO386" s="93"/>
      <c r="AP386" s="93"/>
    </row>
    <row r="387" spans="1:42" ht="12.75">
      <c r="A387" s="270">
        <v>72</v>
      </c>
      <c r="B387" s="266" t="s">
        <v>278</v>
      </c>
      <c r="C387" s="12">
        <v>34</v>
      </c>
      <c r="D387" s="7">
        <v>1998</v>
      </c>
      <c r="E387" s="7">
        <v>8</v>
      </c>
      <c r="F387" s="7" t="s">
        <v>161</v>
      </c>
      <c r="G387" s="7">
        <f>+C387+E387</f>
        <v>42</v>
      </c>
      <c r="H387" s="127" t="s">
        <v>161</v>
      </c>
      <c r="I387" s="7">
        <v>0</v>
      </c>
      <c r="J387" s="7"/>
      <c r="K387" s="7"/>
      <c r="L387" s="7"/>
      <c r="M387" s="7">
        <v>8</v>
      </c>
      <c r="N387" s="296"/>
      <c r="O387" s="53"/>
      <c r="P387" s="54">
        <v>1</v>
      </c>
      <c r="Q387" s="198"/>
      <c r="R387" s="53"/>
      <c r="S387" s="198"/>
      <c r="T387" s="53"/>
      <c r="U387" s="198"/>
      <c r="V387" s="53"/>
      <c r="W387" s="198"/>
      <c r="X387" s="53"/>
      <c r="Y387" s="198"/>
      <c r="Z387" s="53"/>
      <c r="AB387" s="93"/>
      <c r="AC387" s="93"/>
      <c r="AD387" s="93"/>
      <c r="AE387" s="93"/>
      <c r="AF387" s="93"/>
      <c r="AG387" s="93"/>
      <c r="AH387" s="93"/>
      <c r="AI387" s="93"/>
      <c r="AN387" s="93"/>
      <c r="AO387" s="93"/>
      <c r="AP387" s="93"/>
    </row>
    <row r="388" spans="1:42" ht="12.75">
      <c r="A388" s="270">
        <v>73</v>
      </c>
      <c r="B388" s="266" t="s">
        <v>279</v>
      </c>
      <c r="C388" s="12">
        <v>46</v>
      </c>
      <c r="D388" s="7">
        <v>1996</v>
      </c>
      <c r="E388" s="7">
        <v>8</v>
      </c>
      <c r="F388" s="7">
        <v>3</v>
      </c>
      <c r="G388" s="7">
        <f>+C388+E388</f>
        <v>54</v>
      </c>
      <c r="H388" s="127">
        <f>AVERAGE(G385:G388)</f>
        <v>55.25</v>
      </c>
      <c r="I388" s="7">
        <v>0</v>
      </c>
      <c r="J388" s="7">
        <v>4</v>
      </c>
      <c r="K388" s="7">
        <v>5</v>
      </c>
      <c r="L388" s="7"/>
      <c r="M388" s="243">
        <v>8</v>
      </c>
      <c r="N388" s="10"/>
      <c r="O388" s="206"/>
      <c r="P388" s="204"/>
      <c r="Q388" s="205"/>
      <c r="R388" s="206"/>
      <c r="S388" s="205">
        <v>1</v>
      </c>
      <c r="T388" s="206">
        <v>1</v>
      </c>
      <c r="U388" s="205"/>
      <c r="V388" s="206"/>
      <c r="W388" s="205"/>
      <c r="X388" s="206"/>
      <c r="Y388" s="205"/>
      <c r="Z388" s="206"/>
      <c r="AA388" s="18"/>
      <c r="AB388" s="93"/>
      <c r="AC388" s="93"/>
      <c r="AD388" s="93"/>
      <c r="AE388" s="93"/>
      <c r="AF388" s="93"/>
      <c r="AG388" s="93"/>
      <c r="AH388" s="93"/>
      <c r="AI388" s="93"/>
      <c r="AN388" s="93"/>
      <c r="AO388" s="93"/>
      <c r="AP388" s="93"/>
    </row>
    <row r="389" spans="1:42" ht="12.75">
      <c r="A389" s="270">
        <v>74</v>
      </c>
      <c r="B389" s="265" t="s">
        <v>364</v>
      </c>
      <c r="C389" s="7">
        <v>57</v>
      </c>
      <c r="D389" s="7">
        <v>1998</v>
      </c>
      <c r="E389" s="7">
        <v>9</v>
      </c>
      <c r="F389" s="7"/>
      <c r="G389" s="7">
        <f>+C389+$A$6-D389</f>
        <v>67</v>
      </c>
      <c r="H389" s="21"/>
      <c r="I389" s="5">
        <v>0</v>
      </c>
      <c r="J389" s="7">
        <v>3</v>
      </c>
      <c r="K389" s="7">
        <v>4</v>
      </c>
      <c r="L389" s="7">
        <v>7</v>
      </c>
      <c r="M389" s="29">
        <v>9</v>
      </c>
      <c r="N389" s="10"/>
      <c r="O389" s="53">
        <v>1</v>
      </c>
      <c r="P389" s="54">
        <v>1</v>
      </c>
      <c r="Q389" s="198">
        <v>1</v>
      </c>
      <c r="R389" s="53">
        <v>1</v>
      </c>
      <c r="S389" s="202">
        <v>1</v>
      </c>
      <c r="T389" s="55"/>
      <c r="U389" s="198"/>
      <c r="V389" s="53">
        <v>1</v>
      </c>
      <c r="W389" s="202"/>
      <c r="X389" s="53">
        <v>1</v>
      </c>
      <c r="Y389" s="198"/>
      <c r="Z389" s="53"/>
      <c r="AB389" s="93"/>
      <c r="AC389" s="93"/>
      <c r="AD389" s="93"/>
      <c r="AE389" s="93"/>
      <c r="AF389" s="93"/>
      <c r="AG389" s="93"/>
      <c r="AH389" s="93"/>
      <c r="AI389" s="93"/>
      <c r="AN389" s="93"/>
      <c r="AO389" s="93"/>
      <c r="AP389" s="93"/>
    </row>
    <row r="390" spans="1:42" ht="12.75">
      <c r="A390" s="270">
        <v>75</v>
      </c>
      <c r="B390" s="266" t="s">
        <v>424</v>
      </c>
      <c r="C390" s="12">
        <v>66</v>
      </c>
      <c r="D390" s="7">
        <v>1999</v>
      </c>
      <c r="E390" s="7">
        <f>+$A$6-D390</f>
        <v>9</v>
      </c>
      <c r="F390" s="7">
        <v>2</v>
      </c>
      <c r="G390" s="7">
        <f>+C390+$A$6-D390</f>
        <v>75</v>
      </c>
      <c r="H390" s="127">
        <f>AVERAGE(G389:G390)</f>
        <v>71</v>
      </c>
      <c r="I390" s="5">
        <v>0</v>
      </c>
      <c r="J390" s="7">
        <v>7</v>
      </c>
      <c r="K390" s="7">
        <v>8</v>
      </c>
      <c r="L390" s="7">
        <v>9</v>
      </c>
      <c r="M390" s="1">
        <v>9</v>
      </c>
      <c r="N390" s="232"/>
      <c r="O390" s="53">
        <v>1</v>
      </c>
      <c r="P390" s="54"/>
      <c r="Q390" s="54">
        <v>1</v>
      </c>
      <c r="R390" s="54">
        <v>1</v>
      </c>
      <c r="S390" s="60">
        <v>1</v>
      </c>
      <c r="T390" s="60"/>
      <c r="U390" s="54">
        <v>1</v>
      </c>
      <c r="V390" s="53"/>
      <c r="W390" s="55">
        <v>1</v>
      </c>
      <c r="X390" s="53"/>
      <c r="Y390" s="53"/>
      <c r="Z390" s="53"/>
      <c r="AB390" s="93"/>
      <c r="AC390" s="93"/>
      <c r="AD390" s="93"/>
      <c r="AE390" s="93"/>
      <c r="AF390" s="93"/>
      <c r="AG390" s="93"/>
      <c r="AH390" s="93"/>
      <c r="AI390" s="93"/>
      <c r="AN390" s="93"/>
      <c r="AO390" s="93"/>
      <c r="AP390" s="93"/>
    </row>
    <row r="391" spans="1:42" ht="13.5" thickBot="1">
      <c r="A391" s="270">
        <v>76</v>
      </c>
      <c r="B391" s="318" t="s">
        <v>244</v>
      </c>
      <c r="C391" s="275">
        <v>63</v>
      </c>
      <c r="D391" s="12">
        <v>1997</v>
      </c>
      <c r="E391" s="12">
        <v>10</v>
      </c>
      <c r="F391" s="7">
        <v>1</v>
      </c>
      <c r="G391" s="12">
        <v>73</v>
      </c>
      <c r="H391" s="23">
        <v>63</v>
      </c>
      <c r="I391" s="63">
        <v>0</v>
      </c>
      <c r="J391" s="81">
        <v>2</v>
      </c>
      <c r="K391" s="12">
        <v>5</v>
      </c>
      <c r="L391" s="12">
        <v>7</v>
      </c>
      <c r="M391" s="244">
        <v>10</v>
      </c>
      <c r="N391" s="74"/>
      <c r="O391" s="54"/>
      <c r="P391" s="54"/>
      <c r="Q391" s="54">
        <v>1</v>
      </c>
      <c r="R391" s="54">
        <v>1</v>
      </c>
      <c r="S391" s="54"/>
      <c r="T391" s="54"/>
      <c r="U391" s="54">
        <v>1</v>
      </c>
      <c r="V391" s="54">
        <v>1</v>
      </c>
      <c r="W391" s="53">
        <v>1</v>
      </c>
      <c r="X391" s="54"/>
      <c r="Y391" s="54"/>
      <c r="Z391" s="54"/>
      <c r="AC391" s="93"/>
      <c r="AD391" s="93"/>
      <c r="AE391" s="93"/>
      <c r="AF391" s="93"/>
      <c r="AG391" s="93"/>
      <c r="AH391" s="93"/>
      <c r="AI391" s="93"/>
      <c r="AN391" s="93"/>
      <c r="AO391" s="93"/>
      <c r="AP391" s="93"/>
    </row>
    <row r="392" spans="2:42" ht="14.25" thickBot="1" thickTop="1">
      <c r="B392" s="248" t="s">
        <v>354</v>
      </c>
      <c r="C392" s="249">
        <f>+AVERAGE(C316:C391)</f>
        <v>60.578947368421055</v>
      </c>
      <c r="D392" s="65"/>
      <c r="E392" s="65">
        <f>+AVERAGE(E316:E391)</f>
        <v>4.171052631578948</v>
      </c>
      <c r="F392" s="207">
        <f>+SUM(F316:F391)</f>
        <v>76</v>
      </c>
      <c r="G392" s="65">
        <f>+AVERAGE(G316:G391)</f>
        <v>65.0657894736842</v>
      </c>
      <c r="H392" s="65"/>
      <c r="I392" s="51"/>
      <c r="J392" s="51"/>
      <c r="K392" s="51"/>
      <c r="L392" s="51"/>
      <c r="M392" s="46" t="s">
        <v>235</v>
      </c>
      <c r="N392" s="51"/>
      <c r="O392" s="46">
        <f aca="true" t="shared" si="31" ref="O392:Z392">SUM(O316:O391)</f>
        <v>35</v>
      </c>
      <c r="P392" s="46">
        <f t="shared" si="31"/>
        <v>14</v>
      </c>
      <c r="Q392" s="46">
        <f t="shared" si="31"/>
        <v>54</v>
      </c>
      <c r="R392" s="46">
        <f t="shared" si="31"/>
        <v>40</v>
      </c>
      <c r="S392" s="46">
        <f t="shared" si="31"/>
        <v>14</v>
      </c>
      <c r="T392" s="46">
        <f t="shared" si="31"/>
        <v>7</v>
      </c>
      <c r="U392" s="46">
        <f t="shared" si="31"/>
        <v>10</v>
      </c>
      <c r="V392" s="46">
        <f t="shared" si="31"/>
        <v>11</v>
      </c>
      <c r="W392" s="46">
        <f t="shared" si="31"/>
        <v>16</v>
      </c>
      <c r="X392" s="46">
        <f t="shared" si="31"/>
        <v>3</v>
      </c>
      <c r="Y392" s="46">
        <f t="shared" si="31"/>
        <v>6</v>
      </c>
      <c r="Z392" s="274">
        <f t="shared" si="31"/>
        <v>6</v>
      </c>
      <c r="AA392" s="18"/>
      <c r="AB392" s="93"/>
      <c r="AC392" s="93"/>
      <c r="AD392" s="93"/>
      <c r="AE392" s="93"/>
      <c r="AF392" s="93"/>
      <c r="AG392" s="93"/>
      <c r="AH392" s="93"/>
      <c r="AI392" s="93"/>
      <c r="AN392" s="93"/>
      <c r="AO392" s="93"/>
      <c r="AP392" s="93"/>
    </row>
    <row r="393" spans="2:42" ht="13.5" thickBot="1">
      <c r="B393" s="191" t="s">
        <v>236</v>
      </c>
      <c r="C393" s="66"/>
      <c r="D393" s="46"/>
      <c r="E393" s="36"/>
      <c r="F393" s="47">
        <f>+F301+F392</f>
        <v>369</v>
      </c>
      <c r="G393" s="36"/>
      <c r="H393" s="48"/>
      <c r="I393" s="36"/>
      <c r="J393" s="36"/>
      <c r="K393" s="45"/>
      <c r="L393" s="45"/>
      <c r="M393" s="45"/>
      <c r="N393" s="51"/>
      <c r="O393" s="46">
        <f aca="true" t="shared" si="32" ref="O393:Z393">+O301+O392</f>
        <v>156</v>
      </c>
      <c r="P393" s="46">
        <f t="shared" si="32"/>
        <v>119</v>
      </c>
      <c r="Q393" s="46">
        <f t="shared" si="32"/>
        <v>276</v>
      </c>
      <c r="R393" s="46">
        <f t="shared" si="32"/>
        <v>123</v>
      </c>
      <c r="S393" s="46">
        <f t="shared" si="32"/>
        <v>84</v>
      </c>
      <c r="T393" s="46">
        <f t="shared" si="32"/>
        <v>40</v>
      </c>
      <c r="U393" s="46">
        <f t="shared" si="32"/>
        <v>33</v>
      </c>
      <c r="V393" s="46">
        <f t="shared" si="32"/>
        <v>23</v>
      </c>
      <c r="W393" s="46">
        <f t="shared" si="32"/>
        <v>39</v>
      </c>
      <c r="X393" s="46">
        <f t="shared" si="32"/>
        <v>12</v>
      </c>
      <c r="Y393" s="46">
        <f t="shared" si="32"/>
        <v>17</v>
      </c>
      <c r="Z393" s="49">
        <f t="shared" si="32"/>
        <v>24</v>
      </c>
      <c r="AA393" s="18"/>
      <c r="AB393" s="93"/>
      <c r="AC393" s="93"/>
      <c r="AD393" s="93"/>
      <c r="AE393" s="93"/>
      <c r="AF393" s="93"/>
      <c r="AG393" s="93"/>
      <c r="AH393" s="93"/>
      <c r="AI393" s="93"/>
      <c r="AN393" s="93"/>
      <c r="AO393" s="93"/>
      <c r="AP393" s="93"/>
    </row>
    <row r="394" spans="27:42" ht="13.5" thickBot="1">
      <c r="AA394" s="18"/>
      <c r="AB394" s="93"/>
      <c r="AC394" s="93"/>
      <c r="AD394" s="93"/>
      <c r="AE394" s="93"/>
      <c r="AF394" s="93"/>
      <c r="AG394" s="93"/>
      <c r="AH394" s="93"/>
      <c r="AI394" s="93"/>
      <c r="AN394" s="93"/>
      <c r="AO394" s="93"/>
      <c r="AP394" s="93"/>
    </row>
    <row r="395" spans="3:42" ht="13.5" thickBot="1">
      <c r="C395" s="242"/>
      <c r="D395" s="286" t="s">
        <v>393</v>
      </c>
      <c r="E395" s="175"/>
      <c r="F395" s="175"/>
      <c r="G395" s="175"/>
      <c r="H395" s="175"/>
      <c r="I395" s="287"/>
      <c r="J395" s="175"/>
      <c r="K395" s="175"/>
      <c r="L395" s="103"/>
      <c r="M395" s="103"/>
      <c r="N395" s="103"/>
      <c r="O395" s="103"/>
      <c r="P395" s="103"/>
      <c r="Q395" s="103"/>
      <c r="R395" s="103"/>
      <c r="S395" s="103"/>
      <c r="T395" s="103"/>
      <c r="U395" s="103"/>
      <c r="V395" s="103"/>
      <c r="W395" s="105"/>
      <c r="X395" s="17"/>
      <c r="AA395" s="18"/>
      <c r="AB395" s="93"/>
      <c r="AC395" s="93"/>
      <c r="AD395" s="93"/>
      <c r="AE395" s="93"/>
      <c r="AF395" s="93"/>
      <c r="AG395" s="93"/>
      <c r="AH395" s="93"/>
      <c r="AI395" s="93"/>
      <c r="AN395" s="93"/>
      <c r="AO395" s="93"/>
      <c r="AP395" s="93"/>
    </row>
    <row r="396" spans="1:42" ht="12.75">
      <c r="A396" s="293" t="s">
        <v>378</v>
      </c>
      <c r="D396" s="288" t="s">
        <v>382</v>
      </c>
      <c r="E396" s="15"/>
      <c r="F396" s="15"/>
      <c r="G396" s="15"/>
      <c r="H396" s="15"/>
      <c r="I396" s="101" t="s">
        <v>408</v>
      </c>
      <c r="J396" s="15"/>
      <c r="K396" s="17"/>
      <c r="L396" s="17"/>
      <c r="M396" s="33" t="s">
        <v>383</v>
      </c>
      <c r="N396" s="15"/>
      <c r="O396" s="15"/>
      <c r="P396" s="33"/>
      <c r="Q396" s="17"/>
      <c r="R396" s="17"/>
      <c r="S396" s="17"/>
      <c r="T396" s="17"/>
      <c r="U396" s="17"/>
      <c r="W396" s="106"/>
      <c r="X396" s="17"/>
      <c r="AA396" s="18"/>
      <c r="AB396" s="93"/>
      <c r="AC396" s="93"/>
      <c r="AD396" s="93"/>
      <c r="AE396" s="93"/>
      <c r="AF396" s="93"/>
      <c r="AG396" s="93"/>
      <c r="AH396" s="93"/>
      <c r="AI396" s="93"/>
      <c r="AN396" s="93"/>
      <c r="AO396" s="93"/>
      <c r="AP396" s="93"/>
    </row>
    <row r="397" spans="1:42" ht="13.5" thickBot="1">
      <c r="A397" s="294" t="s">
        <v>344</v>
      </c>
      <c r="D397" s="290" t="s">
        <v>394</v>
      </c>
      <c r="E397" s="291"/>
      <c r="F397" s="291"/>
      <c r="G397" s="291"/>
      <c r="H397" s="291"/>
      <c r="I397" s="292"/>
      <c r="J397" s="291"/>
      <c r="K397" s="291"/>
      <c r="L397" s="291"/>
      <c r="M397" s="291"/>
      <c r="N397" s="230"/>
      <c r="O397" s="115"/>
      <c r="P397" s="107"/>
      <c r="Q397" s="115"/>
      <c r="R397" s="115"/>
      <c r="S397" s="115"/>
      <c r="T397" s="115"/>
      <c r="U397" s="115"/>
      <c r="V397" s="115"/>
      <c r="W397" s="116"/>
      <c r="X397" s="17"/>
      <c r="AA397" s="18"/>
      <c r="AB397" s="93"/>
      <c r="AC397" s="93"/>
      <c r="AD397" s="93"/>
      <c r="AE397" s="93"/>
      <c r="AF397" s="93"/>
      <c r="AG397" s="93"/>
      <c r="AH397" s="93"/>
      <c r="AI397" s="93"/>
      <c r="AN397" s="93"/>
      <c r="AO397" s="93"/>
      <c r="AP397" s="93"/>
    </row>
    <row r="398" spans="4:42" ht="12.75">
      <c r="D398" s="33"/>
      <c r="E398" s="15"/>
      <c r="F398" s="15"/>
      <c r="G398" s="15"/>
      <c r="H398" s="15"/>
      <c r="I398" s="289"/>
      <c r="J398" s="15"/>
      <c r="K398" s="15"/>
      <c r="L398" s="15"/>
      <c r="M398" s="15"/>
      <c r="N398" s="101"/>
      <c r="O398" s="15"/>
      <c r="P398" s="17"/>
      <c r="Q398" s="17"/>
      <c r="R398" s="33"/>
      <c r="AA398" s="18"/>
      <c r="AB398" s="93"/>
      <c r="AC398" s="93"/>
      <c r="AD398" s="93"/>
      <c r="AE398" s="93"/>
      <c r="AF398" s="93"/>
      <c r="AG398" s="93"/>
      <c r="AH398" s="93"/>
      <c r="AI398" s="93"/>
      <c r="AN398" s="93"/>
      <c r="AO398" s="93"/>
      <c r="AP398" s="93"/>
    </row>
    <row r="399" spans="1:42" ht="12.75">
      <c r="A399" s="117">
        <v>48</v>
      </c>
      <c r="B399" s="295" t="s">
        <v>35</v>
      </c>
      <c r="C399" s="7">
        <v>64</v>
      </c>
      <c r="D399" s="7">
        <v>1999</v>
      </c>
      <c r="E399" s="7">
        <f aca="true" t="shared" si="33" ref="E399:E414">+$A$6-D399</f>
        <v>9</v>
      </c>
      <c r="F399" s="7"/>
      <c r="G399" s="7">
        <f aca="true" t="shared" si="34" ref="G399:G414">+C399+$A$6-D399</f>
        <v>73</v>
      </c>
      <c r="H399" s="21"/>
      <c r="I399" s="5"/>
      <c r="J399" s="7"/>
      <c r="K399" s="7"/>
      <c r="L399" s="7"/>
      <c r="M399" s="7"/>
      <c r="N399" s="232">
        <f aca="true" t="shared" si="35" ref="N399:N414">+E399-M399</f>
        <v>9</v>
      </c>
      <c r="O399" s="53"/>
      <c r="P399" s="54"/>
      <c r="Q399" s="53"/>
      <c r="R399" s="53"/>
      <c r="S399" s="53"/>
      <c r="T399" s="53"/>
      <c r="U399" s="53"/>
      <c r="V399" s="53"/>
      <c r="W399" s="55"/>
      <c r="X399" s="53"/>
      <c r="Y399" s="53"/>
      <c r="Z399" s="53"/>
      <c r="AA399" s="7"/>
      <c r="AB399" s="93"/>
      <c r="AC399" s="93"/>
      <c r="AD399" s="93"/>
      <c r="AE399" s="93"/>
      <c r="AF399" s="93"/>
      <c r="AG399" s="93"/>
      <c r="AH399" s="93"/>
      <c r="AI399" s="93"/>
      <c r="AN399" s="93"/>
      <c r="AO399" s="93"/>
      <c r="AP399" s="93"/>
    </row>
    <row r="400" spans="1:42" ht="12.75">
      <c r="A400" s="117">
        <v>50</v>
      </c>
      <c r="B400" s="295" t="s">
        <v>37</v>
      </c>
      <c r="C400" s="7">
        <v>65</v>
      </c>
      <c r="D400" s="7">
        <v>1999</v>
      </c>
      <c r="E400" s="7">
        <f t="shared" si="33"/>
        <v>9</v>
      </c>
      <c r="F400" s="7"/>
      <c r="G400" s="7">
        <f t="shared" si="34"/>
        <v>74</v>
      </c>
      <c r="H400" s="21"/>
      <c r="I400" s="5"/>
      <c r="J400" s="7"/>
      <c r="K400" s="7"/>
      <c r="L400" s="7"/>
      <c r="M400" s="7"/>
      <c r="N400" s="232">
        <f t="shared" si="35"/>
        <v>9</v>
      </c>
      <c r="O400" s="53"/>
      <c r="P400" s="54"/>
      <c r="Q400" s="53"/>
      <c r="R400" s="53"/>
      <c r="S400" s="53"/>
      <c r="T400" s="53"/>
      <c r="U400" s="53"/>
      <c r="V400" s="53"/>
      <c r="W400" s="55"/>
      <c r="X400" s="53"/>
      <c r="Y400" s="53"/>
      <c r="Z400" s="53"/>
      <c r="AA400" s="7"/>
      <c r="AB400" s="93"/>
      <c r="AC400" s="93"/>
      <c r="AD400" s="93"/>
      <c r="AE400" s="93"/>
      <c r="AF400" s="93"/>
      <c r="AG400" s="93"/>
      <c r="AH400" s="93"/>
      <c r="AI400" s="93"/>
      <c r="AN400" s="93"/>
      <c r="AO400" s="93"/>
      <c r="AP400" s="93"/>
    </row>
    <row r="401" spans="1:42" ht="12.75">
      <c r="A401" s="117">
        <v>55</v>
      </c>
      <c r="B401" s="295" t="s">
        <v>39</v>
      </c>
      <c r="C401" s="7">
        <v>64</v>
      </c>
      <c r="D401" s="7">
        <v>1999</v>
      </c>
      <c r="E401" s="7">
        <f t="shared" si="33"/>
        <v>9</v>
      </c>
      <c r="F401" s="7"/>
      <c r="G401" s="7">
        <f t="shared" si="34"/>
        <v>73</v>
      </c>
      <c r="H401" s="21"/>
      <c r="I401" s="5"/>
      <c r="J401" s="7"/>
      <c r="K401" s="7"/>
      <c r="L401" s="7"/>
      <c r="M401" s="7"/>
      <c r="N401" s="232">
        <f t="shared" si="35"/>
        <v>9</v>
      </c>
      <c r="O401" s="53"/>
      <c r="P401" s="54"/>
      <c r="Q401" s="53"/>
      <c r="R401" s="53"/>
      <c r="S401" s="53"/>
      <c r="T401" s="53"/>
      <c r="U401" s="53"/>
      <c r="V401" s="53"/>
      <c r="W401" s="55"/>
      <c r="X401" s="53"/>
      <c r="Y401" s="53"/>
      <c r="Z401" s="53"/>
      <c r="AA401" s="7"/>
      <c r="AB401" s="93"/>
      <c r="AC401" s="93"/>
      <c r="AD401" s="93"/>
      <c r="AE401" s="93"/>
      <c r="AF401" s="93"/>
      <c r="AG401" s="93"/>
      <c r="AH401" s="93"/>
      <c r="AI401" s="93"/>
      <c r="AN401" s="93"/>
      <c r="AO401" s="93"/>
      <c r="AP401" s="93"/>
    </row>
    <row r="402" spans="1:42" ht="12.75">
      <c r="A402" s="117">
        <v>59</v>
      </c>
      <c r="B402" s="295" t="s">
        <v>43</v>
      </c>
      <c r="C402" s="7">
        <v>52</v>
      </c>
      <c r="D402" s="7">
        <v>1999</v>
      </c>
      <c r="E402" s="7">
        <f t="shared" si="33"/>
        <v>9</v>
      </c>
      <c r="F402" s="7"/>
      <c r="G402" s="7">
        <f t="shared" si="34"/>
        <v>61</v>
      </c>
      <c r="H402" s="21"/>
      <c r="I402" s="5"/>
      <c r="J402" s="7"/>
      <c r="K402" s="7"/>
      <c r="L402" s="7"/>
      <c r="M402" s="7"/>
      <c r="N402" s="232">
        <f t="shared" si="35"/>
        <v>9</v>
      </c>
      <c r="O402" s="53"/>
      <c r="P402" s="54"/>
      <c r="Q402" s="53"/>
      <c r="R402" s="53"/>
      <c r="S402" s="53"/>
      <c r="T402" s="53"/>
      <c r="U402" s="53"/>
      <c r="V402" s="53"/>
      <c r="W402" s="55"/>
      <c r="X402" s="53"/>
      <c r="Y402" s="53"/>
      <c r="Z402" s="53"/>
      <c r="AA402" s="7"/>
      <c r="AB402" s="93"/>
      <c r="AC402" s="93"/>
      <c r="AD402" s="93"/>
      <c r="AE402" s="93"/>
      <c r="AF402" s="93"/>
      <c r="AG402" s="93"/>
      <c r="AH402" s="93"/>
      <c r="AI402" s="93"/>
      <c r="AN402" s="93"/>
      <c r="AO402" s="93"/>
      <c r="AP402" s="93"/>
    </row>
    <row r="403" spans="1:42" ht="12.75">
      <c r="A403" s="117">
        <v>69</v>
      </c>
      <c r="B403" s="295" t="s">
        <v>50</v>
      </c>
      <c r="C403" s="7">
        <v>67</v>
      </c>
      <c r="D403" s="7">
        <v>2000</v>
      </c>
      <c r="E403" s="7">
        <f t="shared" si="33"/>
        <v>8</v>
      </c>
      <c r="F403" s="7"/>
      <c r="G403" s="7">
        <f t="shared" si="34"/>
        <v>75</v>
      </c>
      <c r="H403" s="21"/>
      <c r="I403" s="5"/>
      <c r="J403" s="7"/>
      <c r="K403" s="7"/>
      <c r="L403" s="7"/>
      <c r="M403" s="7"/>
      <c r="N403" s="232">
        <f t="shared" si="35"/>
        <v>8</v>
      </c>
      <c r="O403" s="53"/>
      <c r="P403" s="54"/>
      <c r="Q403" s="53"/>
      <c r="R403" s="53"/>
      <c r="S403" s="53"/>
      <c r="T403" s="53"/>
      <c r="U403" s="53"/>
      <c r="V403" s="53"/>
      <c r="W403" s="53"/>
      <c r="X403" s="53"/>
      <c r="Y403" s="53"/>
      <c r="Z403" s="53"/>
      <c r="AA403" s="7"/>
      <c r="AB403" s="93"/>
      <c r="AC403" s="93"/>
      <c r="AD403" s="93"/>
      <c r="AE403" s="93"/>
      <c r="AF403" s="93"/>
      <c r="AG403" s="93"/>
      <c r="AH403" s="93"/>
      <c r="AI403" s="93"/>
      <c r="AN403" s="93"/>
      <c r="AO403" s="93"/>
      <c r="AP403" s="93"/>
    </row>
    <row r="404" spans="1:42" s="6" customFormat="1" ht="12.75">
      <c r="A404" s="117">
        <v>73</v>
      </c>
      <c r="B404" s="295" t="s">
        <v>54</v>
      </c>
      <c r="C404" s="7">
        <v>54</v>
      </c>
      <c r="D404" s="7">
        <v>2000</v>
      </c>
      <c r="E404" s="7">
        <f t="shared" si="33"/>
        <v>8</v>
      </c>
      <c r="F404" s="7"/>
      <c r="G404" s="7">
        <f t="shared" si="34"/>
        <v>62</v>
      </c>
      <c r="H404" s="21"/>
      <c r="I404" s="5"/>
      <c r="J404" s="7"/>
      <c r="K404" s="7"/>
      <c r="L404" s="7"/>
      <c r="M404" s="7"/>
      <c r="N404" s="232">
        <f t="shared" si="35"/>
        <v>8</v>
      </c>
      <c r="O404" s="53"/>
      <c r="P404" s="54"/>
      <c r="Q404" s="53"/>
      <c r="R404" s="53"/>
      <c r="S404" s="53"/>
      <c r="T404" s="53"/>
      <c r="U404" s="53"/>
      <c r="V404" s="53"/>
      <c r="W404" s="55"/>
      <c r="X404" s="53"/>
      <c r="Y404" s="53"/>
      <c r="Z404" s="53"/>
      <c r="AA404" s="7"/>
      <c r="AB404" s="34"/>
      <c r="AC404" s="34"/>
      <c r="AD404" s="34"/>
      <c r="AE404" s="34"/>
      <c r="AF404" s="34"/>
      <c r="AG404" s="34"/>
      <c r="AH404" s="34"/>
      <c r="AI404" s="34"/>
      <c r="AJ404"/>
      <c r="AK404"/>
      <c r="AL404"/>
      <c r="AM404"/>
      <c r="AN404" s="34"/>
      <c r="AO404" s="34"/>
      <c r="AP404" s="34"/>
    </row>
    <row r="405" spans="1:42" ht="12.75">
      <c r="A405" s="117">
        <v>74</v>
      </c>
      <c r="B405" s="295" t="s">
        <v>55</v>
      </c>
      <c r="C405" s="7">
        <v>64</v>
      </c>
      <c r="D405" s="7">
        <v>2000</v>
      </c>
      <c r="E405" s="7">
        <f t="shared" si="33"/>
        <v>8</v>
      </c>
      <c r="F405" s="7"/>
      <c r="G405" s="7">
        <f t="shared" si="34"/>
        <v>72</v>
      </c>
      <c r="H405" s="21"/>
      <c r="I405" s="5"/>
      <c r="J405" s="7"/>
      <c r="K405" s="7"/>
      <c r="L405" s="7"/>
      <c r="M405" s="7"/>
      <c r="N405" s="232">
        <f t="shared" si="35"/>
        <v>8</v>
      </c>
      <c r="O405" s="53"/>
      <c r="P405" s="54"/>
      <c r="Q405" s="53"/>
      <c r="R405" s="53"/>
      <c r="S405" s="53"/>
      <c r="T405" s="53"/>
      <c r="U405" s="53"/>
      <c r="V405" s="53"/>
      <c r="W405" s="53"/>
      <c r="X405" s="53"/>
      <c r="Y405" s="53"/>
      <c r="Z405" s="53"/>
      <c r="AA405" s="7"/>
      <c r="AB405" s="93"/>
      <c r="AC405" s="93"/>
      <c r="AD405" s="93"/>
      <c r="AE405" s="93"/>
      <c r="AF405" s="93"/>
      <c r="AG405" s="93"/>
      <c r="AH405" s="93"/>
      <c r="AI405" s="93"/>
      <c r="AN405" s="93"/>
      <c r="AO405" s="93"/>
      <c r="AP405" s="93"/>
    </row>
    <row r="406" spans="1:42" ht="12.75">
      <c r="A406" s="117">
        <v>81</v>
      </c>
      <c r="B406" s="295" t="s">
        <v>61</v>
      </c>
      <c r="C406" s="7">
        <v>51</v>
      </c>
      <c r="D406" s="7">
        <v>2001</v>
      </c>
      <c r="E406" s="7">
        <f t="shared" si="33"/>
        <v>7</v>
      </c>
      <c r="F406" s="7"/>
      <c r="G406" s="7">
        <f t="shared" si="34"/>
        <v>58</v>
      </c>
      <c r="H406" s="21"/>
      <c r="I406" s="5"/>
      <c r="J406" s="7"/>
      <c r="K406" s="7"/>
      <c r="L406" s="7"/>
      <c r="M406" s="7"/>
      <c r="N406" s="232">
        <f t="shared" si="35"/>
        <v>7</v>
      </c>
      <c r="O406" s="53"/>
      <c r="P406" s="54"/>
      <c r="Q406" s="53"/>
      <c r="R406" s="53"/>
      <c r="S406" s="53"/>
      <c r="T406" s="53"/>
      <c r="U406" s="53"/>
      <c r="V406" s="53"/>
      <c r="W406" s="53"/>
      <c r="X406" s="53"/>
      <c r="Y406" s="53"/>
      <c r="Z406" s="53"/>
      <c r="AA406" s="7"/>
      <c r="AB406" s="93"/>
      <c r="AC406" s="93"/>
      <c r="AD406" s="93"/>
      <c r="AE406" s="93"/>
      <c r="AF406" s="93"/>
      <c r="AG406" s="93"/>
      <c r="AH406" s="93"/>
      <c r="AI406" s="93"/>
      <c r="AN406" s="93"/>
      <c r="AO406" s="93"/>
      <c r="AP406" s="93"/>
    </row>
    <row r="407" spans="1:42" ht="12.75">
      <c r="A407" s="117">
        <v>83</v>
      </c>
      <c r="B407" s="295" t="s">
        <v>63</v>
      </c>
      <c r="C407" s="7">
        <v>59</v>
      </c>
      <c r="D407" s="7">
        <v>2001</v>
      </c>
      <c r="E407" s="7">
        <f t="shared" si="33"/>
        <v>7</v>
      </c>
      <c r="F407" s="7"/>
      <c r="G407" s="7">
        <f t="shared" si="34"/>
        <v>66</v>
      </c>
      <c r="H407" s="21"/>
      <c r="I407" s="5"/>
      <c r="J407" s="7"/>
      <c r="K407" s="7"/>
      <c r="L407" s="7"/>
      <c r="M407" s="7"/>
      <c r="N407" s="232">
        <f t="shared" si="35"/>
        <v>7</v>
      </c>
      <c r="O407" s="53"/>
      <c r="P407" s="54"/>
      <c r="Q407" s="53"/>
      <c r="R407" s="53"/>
      <c r="S407" s="53"/>
      <c r="T407" s="53"/>
      <c r="U407" s="53"/>
      <c r="V407" s="53"/>
      <c r="W407" s="53"/>
      <c r="X407" s="53"/>
      <c r="Y407" s="53"/>
      <c r="Z407" s="53"/>
      <c r="AA407" s="7"/>
      <c r="AB407" s="93"/>
      <c r="AC407" s="93"/>
      <c r="AD407" s="93"/>
      <c r="AE407" s="93"/>
      <c r="AF407" s="93"/>
      <c r="AG407" s="93"/>
      <c r="AH407" s="93"/>
      <c r="AI407" s="93"/>
      <c r="AN407" s="93"/>
      <c r="AO407" s="93"/>
      <c r="AP407" s="93"/>
    </row>
    <row r="408" spans="1:42" ht="12.75">
      <c r="A408" s="117">
        <v>102</v>
      </c>
      <c r="B408" s="295" t="s">
        <v>74</v>
      </c>
      <c r="C408" s="7">
        <v>64</v>
      </c>
      <c r="D408" s="7">
        <v>2001</v>
      </c>
      <c r="E408" s="7">
        <f t="shared" si="33"/>
        <v>7</v>
      </c>
      <c r="F408" s="7"/>
      <c r="G408" s="7">
        <f t="shared" si="34"/>
        <v>71</v>
      </c>
      <c r="H408" s="21"/>
      <c r="I408" s="5"/>
      <c r="J408" s="7"/>
      <c r="K408" s="7"/>
      <c r="L408" s="7"/>
      <c r="M408" s="7"/>
      <c r="N408" s="232">
        <f t="shared" si="35"/>
        <v>7</v>
      </c>
      <c r="O408" s="54"/>
      <c r="P408" s="54"/>
      <c r="Q408" s="54"/>
      <c r="R408" s="54"/>
      <c r="S408" s="54"/>
      <c r="T408" s="54"/>
      <c r="U408" s="54"/>
      <c r="V408" s="54"/>
      <c r="W408" s="53"/>
      <c r="X408" s="53"/>
      <c r="Y408" s="53"/>
      <c r="Z408" s="53"/>
      <c r="AA408" s="7"/>
      <c r="AB408" s="93"/>
      <c r="AC408" s="93"/>
      <c r="AD408" s="93"/>
      <c r="AE408" s="93"/>
      <c r="AF408" s="93"/>
      <c r="AG408" s="93"/>
      <c r="AH408" s="93"/>
      <c r="AI408" s="93"/>
      <c r="AN408" s="93"/>
      <c r="AO408" s="93"/>
      <c r="AP408" s="93"/>
    </row>
    <row r="409" spans="1:42" ht="12.75">
      <c r="A409" s="117">
        <v>110</v>
      </c>
      <c r="B409" s="295" t="s">
        <v>78</v>
      </c>
      <c r="C409" s="7">
        <v>65</v>
      </c>
      <c r="D409" s="7">
        <v>2001</v>
      </c>
      <c r="E409" s="7">
        <f t="shared" si="33"/>
        <v>7</v>
      </c>
      <c r="F409" s="7"/>
      <c r="G409" s="7">
        <f t="shared" si="34"/>
        <v>72</v>
      </c>
      <c r="H409" s="21"/>
      <c r="I409" s="5"/>
      <c r="J409" s="7"/>
      <c r="K409" s="7"/>
      <c r="L409" s="7"/>
      <c r="M409" s="7"/>
      <c r="N409" s="232">
        <f t="shared" si="35"/>
        <v>7</v>
      </c>
      <c r="O409" s="54"/>
      <c r="P409" s="54"/>
      <c r="Q409" s="54"/>
      <c r="R409" s="54"/>
      <c r="S409" s="54"/>
      <c r="T409" s="54"/>
      <c r="U409" s="54"/>
      <c r="V409" s="54"/>
      <c r="W409" s="55"/>
      <c r="X409" s="53"/>
      <c r="Y409" s="53"/>
      <c r="Z409" s="53"/>
      <c r="AA409" s="7"/>
      <c r="AB409" s="93"/>
      <c r="AC409" s="93"/>
      <c r="AD409" s="12"/>
      <c r="AE409" s="93"/>
      <c r="AF409" s="93"/>
      <c r="AG409" s="93"/>
      <c r="AH409" s="93"/>
      <c r="AI409" s="93"/>
      <c r="AN409" s="93"/>
      <c r="AO409" s="93"/>
      <c r="AP409" s="93"/>
    </row>
    <row r="410" spans="1:42" ht="12.75">
      <c r="A410" s="117">
        <v>125</v>
      </c>
      <c r="B410" s="295" t="s">
        <v>84</v>
      </c>
      <c r="C410" s="7">
        <v>50</v>
      </c>
      <c r="D410" s="7">
        <v>2002</v>
      </c>
      <c r="E410" s="7">
        <f t="shared" si="33"/>
        <v>6</v>
      </c>
      <c r="F410" s="12"/>
      <c r="G410" s="7">
        <f t="shared" si="34"/>
        <v>56</v>
      </c>
      <c r="H410" s="21"/>
      <c r="I410" s="5"/>
      <c r="J410" s="7"/>
      <c r="K410" s="7"/>
      <c r="L410" s="7"/>
      <c r="M410" s="7"/>
      <c r="N410" s="232">
        <f t="shared" si="35"/>
        <v>6</v>
      </c>
      <c r="O410" s="54"/>
      <c r="P410" s="54"/>
      <c r="Q410" s="54"/>
      <c r="R410" s="54" t="s">
        <v>161</v>
      </c>
      <c r="S410" s="54"/>
      <c r="T410" s="54"/>
      <c r="U410" s="54"/>
      <c r="V410" s="54"/>
      <c r="W410" s="53"/>
      <c r="X410" s="53"/>
      <c r="Y410" s="53"/>
      <c r="Z410" s="53"/>
      <c r="AA410" s="7"/>
      <c r="AB410" s="34"/>
      <c r="AC410" s="34"/>
      <c r="AD410" s="34"/>
      <c r="AE410" s="34"/>
      <c r="AF410" s="34"/>
      <c r="AG410" s="34"/>
      <c r="AH410" s="34"/>
      <c r="AI410" s="34"/>
      <c r="AN410" s="34"/>
      <c r="AO410" s="93"/>
      <c r="AP410" s="93"/>
    </row>
    <row r="411" spans="1:42" ht="12.75">
      <c r="A411" s="117">
        <v>133</v>
      </c>
      <c r="B411" s="295" t="s">
        <v>88</v>
      </c>
      <c r="C411" s="7">
        <v>46</v>
      </c>
      <c r="D411" s="7">
        <v>2002</v>
      </c>
      <c r="E411" s="7">
        <f t="shared" si="33"/>
        <v>6</v>
      </c>
      <c r="F411" s="12"/>
      <c r="G411" s="7">
        <f t="shared" si="34"/>
        <v>52</v>
      </c>
      <c r="H411" s="21"/>
      <c r="I411" s="5"/>
      <c r="J411" s="7"/>
      <c r="K411" s="7"/>
      <c r="L411" s="7"/>
      <c r="M411" s="7"/>
      <c r="N411" s="232">
        <f t="shared" si="35"/>
        <v>6</v>
      </c>
      <c r="O411" s="59"/>
      <c r="P411" s="58"/>
      <c r="Q411" s="59"/>
      <c r="R411" s="59"/>
      <c r="S411" s="59"/>
      <c r="T411" s="59"/>
      <c r="U411" s="59"/>
      <c r="V411" s="59"/>
      <c r="W411" s="53"/>
      <c r="X411" s="53"/>
      <c r="Y411" s="53"/>
      <c r="Z411" s="53"/>
      <c r="AA411" s="7"/>
      <c r="AB411" s="93"/>
      <c r="AC411" s="93"/>
      <c r="AD411" s="93"/>
      <c r="AE411" s="93"/>
      <c r="AF411" s="93"/>
      <c r="AG411" s="93"/>
      <c r="AH411" s="93"/>
      <c r="AI411" s="93"/>
      <c r="AN411" s="93"/>
      <c r="AO411" s="93"/>
      <c r="AP411" s="93"/>
    </row>
    <row r="412" spans="1:42" ht="12.75">
      <c r="A412" s="117">
        <v>162</v>
      </c>
      <c r="B412" s="295" t="s">
        <v>105</v>
      </c>
      <c r="C412" s="7">
        <v>77</v>
      </c>
      <c r="D412" s="7">
        <v>2003</v>
      </c>
      <c r="E412" s="7">
        <f t="shared" si="33"/>
        <v>5</v>
      </c>
      <c r="F412" s="7"/>
      <c r="G412" s="7">
        <f t="shared" si="34"/>
        <v>82</v>
      </c>
      <c r="H412" s="21"/>
      <c r="I412" s="5"/>
      <c r="J412" s="7"/>
      <c r="K412" s="7"/>
      <c r="L412" s="7"/>
      <c r="M412" s="7"/>
      <c r="N412" s="232">
        <f t="shared" si="35"/>
        <v>5</v>
      </c>
      <c r="O412" s="54"/>
      <c r="P412" s="54"/>
      <c r="Q412" s="54"/>
      <c r="R412" s="54"/>
      <c r="S412" s="54"/>
      <c r="T412" s="54"/>
      <c r="U412" s="54"/>
      <c r="V412" s="54"/>
      <c r="W412" s="53"/>
      <c r="X412" s="53"/>
      <c r="Y412" s="53"/>
      <c r="Z412" s="53"/>
      <c r="AA412" s="7"/>
      <c r="AB412" s="93"/>
      <c r="AC412" s="93"/>
      <c r="AD412" s="93"/>
      <c r="AE412" s="93"/>
      <c r="AF412" s="93"/>
      <c r="AG412" s="93"/>
      <c r="AH412" s="93"/>
      <c r="AI412" s="93"/>
      <c r="AN412" s="93"/>
      <c r="AO412" s="93"/>
      <c r="AP412" s="93"/>
    </row>
    <row r="413" spans="1:42" ht="12.75">
      <c r="A413" s="117">
        <v>169</v>
      </c>
      <c r="B413" s="295" t="s">
        <v>109</v>
      </c>
      <c r="C413" s="7">
        <v>61</v>
      </c>
      <c r="D413" s="7">
        <v>2004</v>
      </c>
      <c r="E413" s="7">
        <f t="shared" si="33"/>
        <v>4</v>
      </c>
      <c r="F413" s="12"/>
      <c r="G413" s="7">
        <f t="shared" si="34"/>
        <v>65</v>
      </c>
      <c r="H413" s="21"/>
      <c r="I413" s="5"/>
      <c r="J413" s="7"/>
      <c r="K413" s="7"/>
      <c r="L413" s="7"/>
      <c r="M413" s="7"/>
      <c r="N413" s="232">
        <f t="shared" si="35"/>
        <v>4</v>
      </c>
      <c r="O413" s="54"/>
      <c r="P413" s="54"/>
      <c r="Q413" s="54"/>
      <c r="R413" s="54"/>
      <c r="S413" s="54"/>
      <c r="T413" s="54"/>
      <c r="U413" s="54"/>
      <c r="V413" s="54"/>
      <c r="W413" s="55"/>
      <c r="X413" s="53"/>
      <c r="Y413" s="53"/>
      <c r="Z413" s="53"/>
      <c r="AA413" s="7"/>
      <c r="AB413" s="93"/>
      <c r="AC413" s="93"/>
      <c r="AD413" s="93"/>
      <c r="AE413" s="93"/>
      <c r="AF413" s="93"/>
      <c r="AG413" s="93"/>
      <c r="AH413" s="93"/>
      <c r="AI413" s="93"/>
      <c r="AN413" s="93"/>
      <c r="AO413" s="93"/>
      <c r="AP413" s="93"/>
    </row>
    <row r="414" spans="1:42" ht="12.75">
      <c r="A414" s="117">
        <v>193</v>
      </c>
      <c r="B414" s="295" t="s">
        <v>119</v>
      </c>
      <c r="C414" s="7">
        <v>59</v>
      </c>
      <c r="D414" s="7">
        <v>2004</v>
      </c>
      <c r="E414" s="7">
        <f t="shared" si="33"/>
        <v>4</v>
      </c>
      <c r="F414" s="12"/>
      <c r="G414" s="7">
        <f t="shared" si="34"/>
        <v>63</v>
      </c>
      <c r="H414" s="21"/>
      <c r="I414" s="5"/>
      <c r="J414" s="7"/>
      <c r="K414" s="7"/>
      <c r="L414" s="7"/>
      <c r="M414" s="7"/>
      <c r="N414" s="232">
        <f t="shared" si="35"/>
        <v>4</v>
      </c>
      <c r="O414" s="53"/>
      <c r="P414" s="54"/>
      <c r="Q414" s="53"/>
      <c r="R414" s="53"/>
      <c r="S414" s="53"/>
      <c r="T414" s="53"/>
      <c r="U414" s="53"/>
      <c r="V414" s="53"/>
      <c r="W414" s="53"/>
      <c r="X414" s="53"/>
      <c r="Y414" s="53"/>
      <c r="Z414" s="53"/>
      <c r="AA414" s="7"/>
      <c r="AB414" s="93"/>
      <c r="AC414" s="93"/>
      <c r="AD414" s="93"/>
      <c r="AE414" s="93"/>
      <c r="AF414" s="93"/>
      <c r="AG414" s="93"/>
      <c r="AH414" s="93"/>
      <c r="AI414" s="93"/>
      <c r="AN414" s="93"/>
      <c r="AO414" s="93"/>
      <c r="AP414" s="93"/>
    </row>
    <row r="415" spans="5:42" ht="12.75">
      <c r="E415" s="17"/>
      <c r="F415" s="7"/>
      <c r="G415" s="40"/>
      <c r="H415" s="21"/>
      <c r="I415" s="7"/>
      <c r="J415" s="7"/>
      <c r="K415" s="7"/>
      <c r="L415" s="7"/>
      <c r="M415" s="7"/>
      <c r="N415" s="10"/>
      <c r="O415" s="7"/>
      <c r="P415" s="7"/>
      <c r="Q415" s="7"/>
      <c r="R415" s="7"/>
      <c r="S415" s="7"/>
      <c r="T415" s="7"/>
      <c r="U415" s="7"/>
      <c r="V415" s="7"/>
      <c r="W415" s="7"/>
      <c r="X415" s="17"/>
      <c r="Y415" s="17"/>
      <c r="Z415" s="25"/>
      <c r="AA415" s="18"/>
      <c r="AB415" s="93"/>
      <c r="AC415" s="93"/>
      <c r="AD415" s="93"/>
      <c r="AE415" s="93"/>
      <c r="AF415" s="93"/>
      <c r="AG415" s="93"/>
      <c r="AH415" s="93"/>
      <c r="AI415" s="93"/>
      <c r="AN415" s="93"/>
      <c r="AO415" s="93"/>
      <c r="AP415" s="93"/>
    </row>
    <row r="416" spans="5:42" ht="12.75">
      <c r="E416" s="7"/>
      <c r="F416" s="7"/>
      <c r="G416" s="7"/>
      <c r="H416" s="21"/>
      <c r="I416" s="7"/>
      <c r="J416" s="17"/>
      <c r="K416" s="7"/>
      <c r="L416" s="7"/>
      <c r="M416" s="7"/>
      <c r="N416" s="10"/>
      <c r="O416" s="7"/>
      <c r="P416" s="7"/>
      <c r="Q416" s="7"/>
      <c r="R416" s="7"/>
      <c r="S416" s="7"/>
      <c r="T416" s="7"/>
      <c r="U416" s="7"/>
      <c r="V416" s="7"/>
      <c r="W416" s="12"/>
      <c r="X416" s="17"/>
      <c r="Y416" s="17"/>
      <c r="Z416" s="25"/>
      <c r="AA416" s="18"/>
      <c r="AB416" s="93"/>
      <c r="AC416" s="93"/>
      <c r="AD416" s="93"/>
      <c r="AE416" s="93"/>
      <c r="AF416" s="93"/>
      <c r="AG416" s="93"/>
      <c r="AH416" s="93"/>
      <c r="AI416" s="93"/>
      <c r="AN416" s="93"/>
      <c r="AO416" s="93"/>
      <c r="AP416" s="93"/>
    </row>
    <row r="417" spans="1:14" ht="12.75">
      <c r="A417" s="27"/>
      <c r="B417" s="276"/>
      <c r="C417" s="7"/>
      <c r="D417" s="7"/>
      <c r="E417" s="7"/>
      <c r="F417" s="7"/>
      <c r="G417" s="7"/>
      <c r="H417" s="21"/>
      <c r="I417" s="7"/>
      <c r="J417" s="7"/>
      <c r="K417" s="7"/>
      <c r="L417" s="7"/>
      <c r="M417" s="7"/>
      <c r="N417" s="74"/>
    </row>
    <row r="418" spans="1:14" ht="12.75">
      <c r="A418" s="27"/>
      <c r="B418" s="276"/>
      <c r="C418" s="7"/>
      <c r="D418" s="7"/>
      <c r="E418" s="7"/>
      <c r="F418" s="7"/>
      <c r="G418" s="7"/>
      <c r="H418" s="21"/>
      <c r="I418" s="7"/>
      <c r="J418" s="7"/>
      <c r="K418" s="7"/>
      <c r="L418" s="7"/>
      <c r="M418" s="7"/>
      <c r="N418" s="74"/>
    </row>
    <row r="419" spans="1:14" ht="12.75">
      <c r="A419" s="27"/>
      <c r="B419" s="281"/>
      <c r="C419" s="12"/>
      <c r="D419" s="7"/>
      <c r="E419" s="7"/>
      <c r="F419" s="10"/>
      <c r="G419" s="7"/>
      <c r="H419" s="38"/>
      <c r="I419" s="7"/>
      <c r="J419" s="7"/>
      <c r="K419" s="7"/>
      <c r="L419" s="7"/>
      <c r="M419" s="7"/>
      <c r="N419" s="74"/>
    </row>
    <row r="420" spans="1:14" ht="12.75">
      <c r="A420" s="27"/>
      <c r="B420" s="210"/>
      <c r="C420" s="7"/>
      <c r="D420" s="7"/>
      <c r="E420" s="7"/>
      <c r="F420" s="12"/>
      <c r="G420" s="12"/>
      <c r="H420" s="21"/>
      <c r="I420" s="7"/>
      <c r="J420" s="7"/>
      <c r="K420" s="7"/>
      <c r="L420" s="7"/>
      <c r="M420" s="7"/>
      <c r="N420" s="74"/>
    </row>
    <row r="421" spans="1:14" ht="12.75">
      <c r="A421" s="27"/>
      <c r="B421" s="278"/>
      <c r="C421" s="7"/>
      <c r="D421" s="7"/>
      <c r="E421" s="7"/>
      <c r="F421" s="7"/>
      <c r="G421" s="12"/>
      <c r="H421" s="21"/>
      <c r="I421" s="7"/>
      <c r="J421" s="7"/>
      <c r="K421" s="7"/>
      <c r="L421" s="7"/>
      <c r="M421" s="7"/>
      <c r="N421" s="74"/>
    </row>
    <row r="422" spans="1:14" ht="12.75">
      <c r="A422" s="27"/>
      <c r="B422" s="281"/>
      <c r="C422" s="7"/>
      <c r="D422" s="7"/>
      <c r="E422" s="7"/>
      <c r="F422" s="7"/>
      <c r="G422" s="7"/>
      <c r="H422" s="21"/>
      <c r="I422" s="12"/>
      <c r="J422" s="7"/>
      <c r="K422" s="7"/>
      <c r="L422" s="7"/>
      <c r="M422" s="7"/>
      <c r="N422" s="74"/>
    </row>
    <row r="423" spans="1:14" ht="12.75">
      <c r="A423" s="32"/>
      <c r="B423" s="33"/>
      <c r="C423" s="42"/>
      <c r="D423" s="7"/>
      <c r="E423" s="42"/>
      <c r="F423" s="82"/>
      <c r="G423" s="42"/>
      <c r="H423" s="42"/>
      <c r="I423" s="7"/>
      <c r="J423" s="7"/>
      <c r="K423" s="7"/>
      <c r="L423" s="7"/>
      <c r="M423" s="82"/>
      <c r="N423" s="10"/>
    </row>
    <row r="424" spans="1:14" ht="12.75">
      <c r="A424" s="32"/>
      <c r="B424" s="33"/>
      <c r="C424" s="42"/>
      <c r="D424" s="7"/>
      <c r="E424" s="42"/>
      <c r="F424" s="82"/>
      <c r="G424" s="42"/>
      <c r="H424" s="42"/>
      <c r="I424" s="7"/>
      <c r="J424" s="7"/>
      <c r="K424" s="7"/>
      <c r="L424" s="7"/>
      <c r="M424" s="82"/>
      <c r="N424" s="10"/>
    </row>
    <row r="425" spans="1:14" ht="12.75">
      <c r="A425" s="27"/>
      <c r="B425" s="40"/>
      <c r="C425" s="193"/>
      <c r="D425" s="34"/>
      <c r="E425" s="34"/>
      <c r="F425" s="34"/>
      <c r="G425" s="93"/>
      <c r="H425" s="34"/>
      <c r="I425" s="193"/>
      <c r="J425" s="233"/>
      <c r="K425" s="18"/>
      <c r="L425" s="17"/>
      <c r="M425" s="17"/>
      <c r="N425" s="10"/>
    </row>
    <row r="426" spans="1:11" ht="12.75">
      <c r="A426" s="193"/>
      <c r="B426" s="68"/>
      <c r="C426" s="18"/>
      <c r="D426" s="18"/>
      <c r="E426" s="18"/>
      <c r="F426" s="279"/>
      <c r="G426" s="93"/>
      <c r="H426" s="280"/>
      <c r="I426" s="18"/>
      <c r="J426" s="18"/>
      <c r="K426" s="18"/>
    </row>
    <row r="427" spans="1:11" ht="12.75">
      <c r="A427" s="18"/>
      <c r="B427" s="68"/>
      <c r="C427" s="18"/>
      <c r="D427" s="18"/>
      <c r="E427" s="18"/>
      <c r="F427" s="279"/>
      <c r="G427" s="93"/>
      <c r="H427" s="280"/>
      <c r="I427" s="18"/>
      <c r="J427" s="18"/>
      <c r="K427" s="18"/>
    </row>
    <row r="428" spans="1:11" ht="12.75">
      <c r="A428" s="193"/>
      <c r="B428" s="68"/>
      <c r="C428" s="18"/>
      <c r="D428" s="18"/>
      <c r="E428" s="18"/>
      <c r="F428" s="279"/>
      <c r="G428" s="93"/>
      <c r="H428" s="280"/>
      <c r="I428" s="18"/>
      <c r="J428" s="18"/>
      <c r="K428" s="18"/>
    </row>
    <row r="429" spans="1:11" ht="12.75">
      <c r="A429" s="193"/>
      <c r="B429" s="68"/>
      <c r="C429" s="18"/>
      <c r="D429" s="18"/>
      <c r="E429" s="18"/>
      <c r="F429" s="279"/>
      <c r="G429" s="93"/>
      <c r="H429" s="280"/>
      <c r="I429" s="18"/>
      <c r="J429" s="18"/>
      <c r="K429" s="18"/>
    </row>
    <row r="430" spans="1:11" ht="12.75">
      <c r="A430" s="193"/>
      <c r="B430" s="211"/>
      <c r="C430" s="18"/>
      <c r="D430" s="18"/>
      <c r="E430" s="18"/>
      <c r="F430" s="279"/>
      <c r="G430" s="93"/>
      <c r="H430" s="280"/>
      <c r="I430" s="18"/>
      <c r="J430" s="18"/>
      <c r="K430" s="18"/>
    </row>
    <row r="431" spans="1:11" ht="12.75">
      <c r="A431" s="193"/>
      <c r="B431" s="209"/>
      <c r="C431" s="18"/>
      <c r="D431" s="18"/>
      <c r="E431" s="18"/>
      <c r="F431" s="279"/>
      <c r="G431" s="93"/>
      <c r="H431" s="280"/>
      <c r="I431" s="18"/>
      <c r="J431" s="18"/>
      <c r="K431" s="18"/>
    </row>
    <row r="432" spans="1:11" ht="12.75">
      <c r="A432" s="193"/>
      <c r="B432" s="68"/>
      <c r="C432" s="18"/>
      <c r="D432" s="18"/>
      <c r="E432" s="18"/>
      <c r="F432" s="279"/>
      <c r="G432" s="93"/>
      <c r="H432" s="280"/>
      <c r="I432" s="18"/>
      <c r="J432" s="18"/>
      <c r="K432" s="18"/>
    </row>
    <row r="433" spans="1:11" ht="12.75">
      <c r="A433" s="18"/>
      <c r="B433" s="34"/>
      <c r="C433" s="18"/>
      <c r="D433" s="18"/>
      <c r="E433" s="18"/>
      <c r="F433" s="279"/>
      <c r="G433" s="93"/>
      <c r="H433" s="280"/>
      <c r="I433" s="18"/>
      <c r="J433" s="18"/>
      <c r="K433" s="18"/>
    </row>
    <row r="434" spans="1:11" ht="12.75">
      <c r="A434" s="193"/>
      <c r="B434" s="68"/>
      <c r="C434" s="18"/>
      <c r="D434" s="18"/>
      <c r="E434" s="18"/>
      <c r="F434" s="279"/>
      <c r="G434" s="93"/>
      <c r="H434" s="280"/>
      <c r="I434" s="18"/>
      <c r="J434" s="18"/>
      <c r="K434" s="18"/>
    </row>
    <row r="435" spans="1:11" ht="12.75">
      <c r="A435" s="18"/>
      <c r="B435" s="93"/>
      <c r="C435" s="18"/>
      <c r="D435" s="18"/>
      <c r="E435" s="18"/>
      <c r="F435" s="279"/>
      <c r="G435" s="93"/>
      <c r="H435" s="280"/>
      <c r="I435" s="18"/>
      <c r="J435" s="18"/>
      <c r="K435" s="18"/>
    </row>
    <row r="436" spans="1:11" ht="12.75">
      <c r="A436" s="18"/>
      <c r="B436" s="93"/>
      <c r="C436" s="18"/>
      <c r="D436" s="18"/>
      <c r="E436" s="18"/>
      <c r="F436" s="279"/>
      <c r="G436" s="93"/>
      <c r="H436" s="280"/>
      <c r="I436" s="18"/>
      <c r="J436" s="18"/>
      <c r="K436" s="18"/>
    </row>
    <row r="437" spans="1:11" ht="12.75">
      <c r="A437" s="18"/>
      <c r="B437" s="93"/>
      <c r="C437" s="18"/>
      <c r="D437" s="18"/>
      <c r="E437" s="18"/>
      <c r="F437" s="279"/>
      <c r="G437" s="93"/>
      <c r="H437" s="280"/>
      <c r="I437" s="18"/>
      <c r="J437" s="18"/>
      <c r="K437" s="18"/>
    </row>
    <row r="438" spans="1:11" ht="12.75">
      <c r="A438" s="18"/>
      <c r="B438" s="93"/>
      <c r="C438" s="18"/>
      <c r="D438" s="18"/>
      <c r="E438" s="18"/>
      <c r="F438" s="279"/>
      <c r="G438" s="93"/>
      <c r="H438" s="280"/>
      <c r="I438" s="18"/>
      <c r="J438" s="18"/>
      <c r="K438" s="18"/>
    </row>
    <row r="439" spans="1:11" ht="12.75">
      <c r="A439" s="18"/>
      <c r="B439" s="93"/>
      <c r="C439" s="18"/>
      <c r="D439" s="18"/>
      <c r="E439" s="18"/>
      <c r="F439" s="279"/>
      <c r="G439" s="93"/>
      <c r="H439" s="280"/>
      <c r="I439" s="18"/>
      <c r="J439" s="18"/>
      <c r="K439" s="18"/>
    </row>
    <row r="440" spans="1:11" ht="12.75">
      <c r="A440" s="18"/>
      <c r="B440" s="93"/>
      <c r="C440" s="18"/>
      <c r="D440" s="18"/>
      <c r="E440" s="18"/>
      <c r="F440" s="279"/>
      <c r="G440" s="93"/>
      <c r="H440" s="280"/>
      <c r="I440" s="18"/>
      <c r="J440" s="18"/>
      <c r="K440" s="18"/>
    </row>
    <row r="441" spans="1:11" ht="12.75">
      <c r="A441" s="18"/>
      <c r="B441" s="93"/>
      <c r="C441" s="18"/>
      <c r="D441" s="18"/>
      <c r="E441" s="18"/>
      <c r="F441" s="279"/>
      <c r="G441" s="93"/>
      <c r="H441" s="280"/>
      <c r="I441" s="18"/>
      <c r="J441" s="18"/>
      <c r="K441" s="18"/>
    </row>
    <row r="442" spans="3:11" ht="12.75">
      <c r="C442" s="18"/>
      <c r="D442" s="18"/>
      <c r="E442" s="18"/>
      <c r="F442" s="279"/>
      <c r="G442" s="93"/>
      <c r="H442" s="280"/>
      <c r="I442" s="18"/>
      <c r="J442" s="18"/>
      <c r="K442" s="18"/>
    </row>
    <row r="443" spans="3:11" ht="12.75">
      <c r="C443" s="18"/>
      <c r="D443" s="18"/>
      <c r="E443" s="18"/>
      <c r="F443" s="279"/>
      <c r="G443" s="93"/>
      <c r="H443" s="280"/>
      <c r="I443" s="18"/>
      <c r="J443" s="18"/>
      <c r="K443" s="18"/>
    </row>
    <row r="444" spans="3:11" ht="12.75">
      <c r="C444" s="18"/>
      <c r="D444" s="18"/>
      <c r="E444" s="18"/>
      <c r="F444" s="279"/>
      <c r="G444" s="93"/>
      <c r="H444" s="280"/>
      <c r="I444" s="18"/>
      <c r="J444" s="18"/>
      <c r="K444" s="18"/>
    </row>
  </sheetData>
  <conditionalFormatting sqref="N417:N422 N399:N414 N360 N350 N330 N337:N338 N302 N327 N390 N321 N344:N347 N381:N382 N8:N300">
    <cfRule type="cellIs" priority="1" dxfId="0" operator="greaterThan" stopIfTrue="1">
      <formula>2</formula>
    </cfRule>
  </conditionalFormatting>
  <hyperlinks>
    <hyperlink ref="I396" r:id="rId1" display="johnjobe@comcast.net"/>
  </hyperlinks>
  <printOptions gridLines="1"/>
  <pageMargins left="0" right="0" top="0" bottom="0" header="0" footer="0"/>
  <pageSetup cellComments="atEnd" horizontalDpi="1200" verticalDpi="1200" orientation="portrait" scale="60" r:id="rId7"/>
  <colBreaks count="1" manualBreakCount="1">
    <brk id="26" max="65535" man="1"/>
  </colBreaks>
  <drawing r:id="rId6"/>
  <legacyDrawing r:id="rId5"/>
  <oleObjects>
    <oleObject progId="WPDraw30.Drawing" shapeId="841374" r:id="rId3"/>
    <oleObject progId="WPDraw30.Drawing" shapeId="901167" r:id="rId4"/>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WP8XR-923E6477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2007-06-22T21:09:35Z</cp:lastPrinted>
  <dcterms:created xsi:type="dcterms:W3CDTF">2005-11-13T20:12:04Z</dcterms:created>
  <dcterms:modified xsi:type="dcterms:W3CDTF">2008-07-01T22:05:03Z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